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8195" windowHeight="8520"/>
  </bookViews>
  <sheets>
    <sheet name="CPSC" sheetId="1" r:id="rId1"/>
    <sheet name="SMT" sheetId="2" r:id="rId2"/>
    <sheet name="ABT" sheetId="3" r:id="rId3"/>
  </sheets>
  <calcPr calcId="144525"/>
</workbook>
</file>

<file path=xl/calcChain.xml><?xml version="1.0" encoding="utf-8"?>
<calcChain xmlns="http://schemas.openxmlformats.org/spreadsheetml/2006/main">
  <c r="J6" i="3" l="1"/>
  <c r="I6" i="3"/>
  <c r="K6" i="3" s="1"/>
  <c r="J13" i="3"/>
  <c r="I13" i="3"/>
  <c r="J20" i="3"/>
  <c r="I20" i="3"/>
  <c r="J27" i="3"/>
  <c r="I27" i="3"/>
  <c r="J32" i="3"/>
  <c r="I32" i="3"/>
  <c r="I38" i="3"/>
  <c r="J44" i="3"/>
  <c r="I44" i="3"/>
  <c r="J46" i="3"/>
  <c r="I46" i="3"/>
  <c r="J47" i="3"/>
  <c r="J57" i="2"/>
  <c r="I47" i="3"/>
  <c r="I57" i="2"/>
  <c r="J38" i="3"/>
  <c r="G2" i="3"/>
  <c r="H2" i="3" s="1"/>
  <c r="G3" i="3"/>
  <c r="H3" i="3" s="1"/>
  <c r="G4" i="3"/>
  <c r="H4" i="3" s="1"/>
  <c r="G5" i="3"/>
  <c r="H5" i="3" s="1"/>
  <c r="G6" i="3"/>
  <c r="H6" i="3" s="1"/>
  <c r="G7" i="3"/>
  <c r="H7" i="3" s="1"/>
  <c r="G8" i="3"/>
  <c r="H8" i="3" s="1"/>
  <c r="G9" i="3"/>
  <c r="H9" i="3" s="1"/>
  <c r="G10" i="3"/>
  <c r="H10" i="3" s="1"/>
  <c r="G11" i="3"/>
  <c r="H11" i="3" s="1"/>
  <c r="G12" i="3"/>
  <c r="H12" i="3" s="1"/>
  <c r="G13" i="3"/>
  <c r="H13" i="3" s="1"/>
  <c r="G14" i="3"/>
  <c r="H14" i="3" s="1"/>
  <c r="G15" i="3"/>
  <c r="H15" i="3" s="1"/>
  <c r="G16" i="3"/>
  <c r="H16" i="3" s="1"/>
  <c r="G17" i="3"/>
  <c r="H17" i="3" s="1"/>
  <c r="G18" i="3"/>
  <c r="H18" i="3" s="1"/>
  <c r="G19" i="3"/>
  <c r="H19" i="3" s="1"/>
  <c r="G20" i="3"/>
  <c r="H20" i="3" s="1"/>
  <c r="G21" i="3"/>
  <c r="H21" i="3" s="1"/>
  <c r="G22" i="3"/>
  <c r="H22" i="3" s="1"/>
  <c r="G23" i="3"/>
  <c r="H23" i="3" s="1"/>
  <c r="G24" i="3"/>
  <c r="H24" i="3" s="1"/>
  <c r="G25" i="3"/>
  <c r="H25" i="3" s="1"/>
  <c r="G26" i="3"/>
  <c r="H26" i="3" s="1"/>
  <c r="G27" i="3"/>
  <c r="H27" i="3" s="1"/>
  <c r="G28" i="3"/>
  <c r="H28" i="3" s="1"/>
  <c r="G29" i="3"/>
  <c r="H29" i="3" s="1"/>
  <c r="G30" i="3"/>
  <c r="H30" i="3" s="1"/>
  <c r="G31" i="3"/>
  <c r="H31" i="3" s="1"/>
  <c r="G32" i="3"/>
  <c r="H32" i="3" s="1"/>
  <c r="G33" i="3"/>
  <c r="H33" i="3" s="1"/>
  <c r="G34" i="3"/>
  <c r="H34" i="3" s="1"/>
  <c r="G35" i="3"/>
  <c r="H35" i="3" s="1"/>
  <c r="G36" i="3"/>
  <c r="H36" i="3" s="1"/>
  <c r="G37" i="3"/>
  <c r="H37" i="3" s="1"/>
  <c r="G38" i="3"/>
  <c r="H38" i="3" s="1"/>
  <c r="G39" i="3"/>
  <c r="H39" i="3" s="1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1" i="3"/>
  <c r="H1" i="3" s="1"/>
  <c r="I7" i="2"/>
  <c r="J14" i="2"/>
  <c r="I14" i="2"/>
  <c r="J17" i="2"/>
  <c r="I17" i="2"/>
  <c r="J23" i="2"/>
  <c r="I23" i="2"/>
  <c r="J29" i="2"/>
  <c r="I29" i="2"/>
  <c r="K30" i="2"/>
  <c r="J30" i="2"/>
  <c r="I30" i="2"/>
  <c r="J35" i="2"/>
  <c r="I35" i="2"/>
  <c r="J43" i="2"/>
  <c r="I43" i="2"/>
  <c r="J47" i="2"/>
  <c r="I47" i="2"/>
  <c r="J54" i="2"/>
  <c r="I54" i="2"/>
  <c r="I56" i="2"/>
  <c r="G2" i="2"/>
  <c r="H2" i="2" s="1"/>
  <c r="G3" i="2"/>
  <c r="H3" i="2" s="1"/>
  <c r="G4" i="2"/>
  <c r="H4" i="2" s="1"/>
  <c r="G5" i="2"/>
  <c r="H5" i="2" s="1"/>
  <c r="G6" i="2"/>
  <c r="H6" i="2" s="1"/>
  <c r="G7" i="2"/>
  <c r="H7" i="2" s="1"/>
  <c r="G8" i="2"/>
  <c r="H8" i="2" s="1"/>
  <c r="G9" i="2"/>
  <c r="H9" i="2" s="1"/>
  <c r="G10" i="2"/>
  <c r="H10" i="2" s="1"/>
  <c r="G11" i="2"/>
  <c r="H11" i="2" s="1"/>
  <c r="G12" i="2"/>
  <c r="H12" i="2" s="1"/>
  <c r="G13" i="2"/>
  <c r="H13" i="2" s="1"/>
  <c r="G14" i="2"/>
  <c r="H14" i="2" s="1"/>
  <c r="G15" i="2"/>
  <c r="H15" i="2" s="1"/>
  <c r="G16" i="2"/>
  <c r="H16" i="2" s="1"/>
  <c r="G17" i="2"/>
  <c r="H17" i="2" s="1"/>
  <c r="G18" i="2"/>
  <c r="H18" i="2" s="1"/>
  <c r="G19" i="2"/>
  <c r="H19" i="2" s="1"/>
  <c r="G20" i="2"/>
  <c r="H20" i="2" s="1"/>
  <c r="G21" i="2"/>
  <c r="H21" i="2" s="1"/>
  <c r="G22" i="2"/>
  <c r="H22" i="2" s="1"/>
  <c r="G23" i="2"/>
  <c r="H23" i="2" s="1"/>
  <c r="G24" i="2"/>
  <c r="H24" i="2" s="1"/>
  <c r="G25" i="2"/>
  <c r="H25" i="2" s="1"/>
  <c r="G26" i="2"/>
  <c r="H26" i="2" s="1"/>
  <c r="G27" i="2"/>
  <c r="H27" i="2" s="1"/>
  <c r="G28" i="2"/>
  <c r="H28" i="2" s="1"/>
  <c r="G29" i="2"/>
  <c r="H29" i="2" s="1"/>
  <c r="G30" i="2"/>
  <c r="H30" i="2" s="1"/>
  <c r="G31" i="2"/>
  <c r="H31" i="2" s="1"/>
  <c r="G32" i="2"/>
  <c r="H32" i="2" s="1"/>
  <c r="G33" i="2"/>
  <c r="H33" i="2" s="1"/>
  <c r="G34" i="2"/>
  <c r="H34" i="2" s="1"/>
  <c r="G35" i="2"/>
  <c r="H35" i="2" s="1"/>
  <c r="G36" i="2"/>
  <c r="H36" i="2" s="1"/>
  <c r="G37" i="2"/>
  <c r="H37" i="2" s="1"/>
  <c r="G38" i="2"/>
  <c r="H38" i="2" s="1"/>
  <c r="G39" i="2"/>
  <c r="H39" i="2" s="1"/>
  <c r="G40" i="2"/>
  <c r="H40" i="2" s="1"/>
  <c r="G41" i="2"/>
  <c r="H41" i="2" s="1"/>
  <c r="G42" i="2"/>
  <c r="H42" i="2" s="1"/>
  <c r="G43" i="2"/>
  <c r="H43" i="2" s="1"/>
  <c r="G44" i="2"/>
  <c r="H44" i="2" s="1"/>
  <c r="G45" i="2"/>
  <c r="H45" i="2" s="1"/>
  <c r="G46" i="2"/>
  <c r="H46" i="2" s="1"/>
  <c r="G47" i="2"/>
  <c r="H47" i="2" s="1"/>
  <c r="G48" i="2"/>
  <c r="H48" i="2" s="1"/>
  <c r="G49" i="2"/>
  <c r="H49" i="2" s="1"/>
  <c r="G50" i="2"/>
  <c r="H50" i="2" s="1"/>
  <c r="G51" i="2"/>
  <c r="H51" i="2" s="1"/>
  <c r="G52" i="2"/>
  <c r="H52" i="2" s="1"/>
  <c r="G53" i="2"/>
  <c r="H53" i="2" s="1"/>
  <c r="G54" i="2"/>
  <c r="H54" i="2" s="1"/>
  <c r="G55" i="2"/>
  <c r="H55" i="2" s="1"/>
  <c r="J56" i="2" s="1"/>
  <c r="G56" i="2"/>
  <c r="H56" i="2" s="1"/>
  <c r="G1" i="2"/>
  <c r="H1" i="2" s="1"/>
  <c r="J7" i="2" s="1"/>
  <c r="K13" i="3" l="1"/>
  <c r="K20" i="3"/>
  <c r="K27" i="3"/>
  <c r="K32" i="3"/>
  <c r="K38" i="3"/>
  <c r="K44" i="3"/>
  <c r="K46" i="3"/>
  <c r="K47" i="3"/>
  <c r="K14" i="2"/>
  <c r="K17" i="2"/>
  <c r="K23" i="2"/>
  <c r="K29" i="2"/>
  <c r="K35" i="2"/>
  <c r="K43" i="2"/>
  <c r="K47" i="2"/>
  <c r="K54" i="2"/>
  <c r="K56" i="2"/>
  <c r="K57" i="2"/>
  <c r="K7" i="2"/>
  <c r="G9" i="1"/>
  <c r="I9" i="1"/>
  <c r="K9" i="1" s="1"/>
  <c r="J49" i="1"/>
  <c r="I49" i="1"/>
  <c r="J44" i="1"/>
  <c r="I44" i="1"/>
  <c r="J37" i="1"/>
  <c r="I37" i="1"/>
  <c r="J31" i="1"/>
  <c r="I31" i="1"/>
  <c r="J22" i="1"/>
  <c r="I22" i="1"/>
  <c r="J16" i="1"/>
  <c r="I16" i="1"/>
  <c r="K50" i="1"/>
  <c r="J50" i="1"/>
  <c r="I50" i="1"/>
  <c r="J51" i="1"/>
  <c r="I51" i="1"/>
  <c r="G10" i="1"/>
  <c r="H10" i="1" s="1"/>
  <c r="G11" i="1"/>
  <c r="H11" i="1" s="1"/>
  <c r="G12" i="1"/>
  <c r="H12" i="1" s="1"/>
  <c r="G13" i="1"/>
  <c r="H13" i="1" s="1"/>
  <c r="G14" i="1"/>
  <c r="H14" i="1" s="1"/>
  <c r="G15" i="1"/>
  <c r="H15" i="1" s="1"/>
  <c r="G16" i="1"/>
  <c r="H16" i="1" s="1"/>
  <c r="G17" i="1"/>
  <c r="H17" i="1" s="1"/>
  <c r="G18" i="1"/>
  <c r="H18" i="1" s="1"/>
  <c r="G19" i="1"/>
  <c r="H19" i="1" s="1"/>
  <c r="G20" i="1"/>
  <c r="H20" i="1" s="1"/>
  <c r="G21" i="1"/>
  <c r="H21" i="1" s="1"/>
  <c r="G22" i="1"/>
  <c r="H22" i="1" s="1"/>
  <c r="G23" i="1"/>
  <c r="H23" i="1" s="1"/>
  <c r="G24" i="1"/>
  <c r="H24" i="1" s="1"/>
  <c r="G25" i="1"/>
  <c r="H25" i="1" s="1"/>
  <c r="G26" i="1"/>
  <c r="H26" i="1" s="1"/>
  <c r="G27" i="1"/>
  <c r="H27" i="1" s="1"/>
  <c r="G28" i="1"/>
  <c r="H28" i="1" s="1"/>
  <c r="G29" i="1"/>
  <c r="H29" i="1" s="1"/>
  <c r="G30" i="1"/>
  <c r="H30" i="1" s="1"/>
  <c r="G31" i="1"/>
  <c r="H31" i="1" s="1"/>
  <c r="G32" i="1"/>
  <c r="H32" i="1" s="1"/>
  <c r="G33" i="1"/>
  <c r="H33" i="1" s="1"/>
  <c r="G34" i="1"/>
  <c r="H34" i="1" s="1"/>
  <c r="G35" i="1"/>
  <c r="H35" i="1" s="1"/>
  <c r="G36" i="1"/>
  <c r="H36" i="1" s="1"/>
  <c r="G37" i="1"/>
  <c r="H37" i="1" s="1"/>
  <c r="G38" i="1"/>
  <c r="H38" i="1" s="1"/>
  <c r="G39" i="1"/>
  <c r="H39" i="1" s="1"/>
  <c r="G40" i="1"/>
  <c r="H40" i="1" s="1"/>
  <c r="G41" i="1"/>
  <c r="H41" i="1" s="1"/>
  <c r="G42" i="1"/>
  <c r="H42" i="1" s="1"/>
  <c r="G43" i="1"/>
  <c r="H43" i="1" s="1"/>
  <c r="G44" i="1"/>
  <c r="H44" i="1" s="1"/>
  <c r="G45" i="1"/>
  <c r="H45" i="1" s="1"/>
  <c r="G46" i="1"/>
  <c r="H46" i="1" s="1"/>
  <c r="G47" i="1"/>
  <c r="H47" i="1" s="1"/>
  <c r="G48" i="1"/>
  <c r="H48" i="1" s="1"/>
  <c r="G49" i="1"/>
  <c r="H49" i="1" s="1"/>
  <c r="G50" i="1"/>
  <c r="H50" i="1" s="1"/>
  <c r="J9" i="1"/>
  <c r="H2" i="1"/>
  <c r="H3" i="1"/>
  <c r="H4" i="1"/>
  <c r="H5" i="1"/>
  <c r="H6" i="1"/>
  <c r="H7" i="1"/>
  <c r="H8" i="1"/>
  <c r="H9" i="1"/>
  <c r="H1" i="1"/>
  <c r="G2" i="1"/>
  <c r="G3" i="1"/>
  <c r="G4" i="1"/>
  <c r="G5" i="1"/>
  <c r="G6" i="1"/>
  <c r="G7" i="1"/>
  <c r="G8" i="1"/>
  <c r="G1" i="1"/>
  <c r="K49" i="1" l="1"/>
  <c r="K44" i="1"/>
  <c r="K37" i="1"/>
  <c r="K31" i="1"/>
  <c r="K22" i="1"/>
  <c r="K16" i="1"/>
  <c r="K51" i="1"/>
</calcChain>
</file>

<file path=xl/sharedStrings.xml><?xml version="1.0" encoding="utf-8"?>
<sst xmlns="http://schemas.openxmlformats.org/spreadsheetml/2006/main" count="456" uniqueCount="281">
  <si>
    <t>CIVI 100</t>
  </si>
  <si>
    <t>อารยธรรมและประวัติศาสตร์ศิลป์</t>
  </si>
  <si>
    <t>C+</t>
  </si>
  <si>
    <t>CPSC 131</t>
  </si>
  <si>
    <t>วิทยาการคอมพิวเตอร์พื้นฐาน</t>
  </si>
  <si>
    <t>A</t>
  </si>
  <si>
    <t>ECON 100</t>
  </si>
  <si>
    <t>เศรษฐศาสตร์ในชีวิตประจำวัน</t>
  </si>
  <si>
    <t>B</t>
  </si>
  <si>
    <t>ENCO 101</t>
  </si>
  <si>
    <t>ภาษาอังกฤษเพื่อการสื่อสาร 1</t>
  </si>
  <si>
    <t>B+</t>
  </si>
  <si>
    <t>LAWS 102</t>
  </si>
  <si>
    <t>กฎหมายทั่วไป</t>
  </si>
  <si>
    <t>LEAC 100</t>
  </si>
  <si>
    <t>การเรียนรู้ผ่านกิจกรรม 1</t>
  </si>
  <si>
    <t>S</t>
  </si>
  <si>
    <t>MATH 100</t>
  </si>
  <si>
    <t>คณิตศาสตร์ในชีวิตประจำวัน</t>
  </si>
  <si>
    <t>PSYC 1O9</t>
  </si>
  <si>
    <t>วิทันตสาสมาธิ(สมาธิเพื่อพัฒนาชีวิต)</t>
  </si>
  <si>
    <t>TECH 100</t>
  </si>
  <si>
    <t>สื่อและเทคโนโลยีสารสนเทศ</t>
  </si>
  <si>
    <t>CPSC 103</t>
  </si>
  <si>
    <t>ตรรกะดิจิทัล</t>
  </si>
  <si>
    <t>CPSC 132</t>
  </si>
  <si>
    <t>การเขียนโปรแกรมคอมพิวเตอร์ 1</t>
  </si>
  <si>
    <t>ENCO 102</t>
  </si>
  <si>
    <t>ภาษาอังกฤษเพื่อการสื่อสาร 2</t>
  </si>
  <si>
    <t>LEAC 200</t>
  </si>
  <si>
    <t>การเรียนรู้ผ่านกิจกรรม 2</t>
  </si>
  <si>
    <t>MATH 101</t>
  </si>
  <si>
    <t>แคลคูลัสและเรขาคณิตวิเคราะห์ 1</t>
  </si>
  <si>
    <t>D+</t>
  </si>
  <si>
    <t>SCIE 100</t>
  </si>
  <si>
    <t>สิ่งแวดล้อมกับชีวิต</t>
  </si>
  <si>
    <t>SOCU 100</t>
  </si>
  <si>
    <t>สังคมและวัฒนธรรม</t>
  </si>
  <si>
    <t>CPSC 231</t>
  </si>
  <si>
    <t>โครงสร้างข้อมูล</t>
  </si>
  <si>
    <t>CPSC 232</t>
  </si>
  <si>
    <t>การเขียนโปรแกรมคอมพิวเตอร์ 2</t>
  </si>
  <si>
    <t>CPSC 251</t>
  </si>
  <si>
    <t>สถาปัตยกรรมและองค์ประกอบคอมพิวเตอร์</t>
  </si>
  <si>
    <t>ENCO 201</t>
  </si>
  <si>
    <t>ภาษาอังกฤษเพื่อการสื่อสาร 3</t>
  </si>
  <si>
    <t>MATH 102</t>
  </si>
  <si>
    <t>แคลคูลัสและเรขาคณิตวิเคราะห์ 2</t>
  </si>
  <si>
    <t>TAPS 100</t>
  </si>
  <si>
    <t>การคิด การสื่อสารและการแก้ปัญหา</t>
  </si>
  <si>
    <t>COMM 2O5</t>
  </si>
  <si>
    <t>สื่อใหม่และคอมพิวเตอร์สำหรับงานฯ</t>
  </si>
  <si>
    <t>COMP 300</t>
  </si>
  <si>
    <t>คอมพิวเตอร์เพื่อการทำงาน</t>
  </si>
  <si>
    <t>CPSC 221</t>
  </si>
  <si>
    <t>วิศวกรรมซอฟต์แวร์</t>
  </si>
  <si>
    <t>CPSC 233</t>
  </si>
  <si>
    <t>การพัฒนาซอฟต์แวร์เชิงอ็อบเจกต์</t>
  </si>
  <si>
    <t>CPSC 241</t>
  </si>
  <si>
    <t>ระบบปฏิบัติการ</t>
  </si>
  <si>
    <t>CPSC 242</t>
  </si>
  <si>
    <t>การวิเคราะห์และออกแบบขั้นตอนวิธี</t>
  </si>
  <si>
    <t>CPSC 291</t>
  </si>
  <si>
    <t>การฝึกงานวิชาชีพ 1</t>
  </si>
  <si>
    <t>ENCO 202</t>
  </si>
  <si>
    <t>ภาษาอังกฤษเพื่อการสื่อสาร 4</t>
  </si>
  <si>
    <t>MATH 201</t>
  </si>
  <si>
    <t>คณิตศาสตร์ดิสครีต</t>
  </si>
  <si>
    <t>CPSC 311</t>
  </si>
  <si>
    <t>การจัดการระบบสารสนเทศในองค์กร</t>
  </si>
  <si>
    <t>CPSC 321</t>
  </si>
  <si>
    <t>ปฏิสัมพันธ์ระหว่างมนุษย์กับคอมพิวเตอร์</t>
  </si>
  <si>
    <t>CPSC 322</t>
  </si>
  <si>
    <t>ระบบฐานข้อมูล</t>
  </si>
  <si>
    <t>CPSC 331</t>
  </si>
  <si>
    <t>การออกแบบและพัฒนาเว็บไซต์</t>
  </si>
  <si>
    <t>CPSC 341</t>
  </si>
  <si>
    <t>การสื่อสารข้อมูล</t>
  </si>
  <si>
    <t>CPSC 462</t>
  </si>
  <si>
    <t>การเขียนโปรแกรมภาษาจาวา</t>
  </si>
  <si>
    <t>CPSC 312</t>
  </si>
  <si>
    <t>การวิเคราะห์และออกแบบระบบ</t>
  </si>
  <si>
    <t>CPSC 313</t>
  </si>
  <si>
    <t>กฎหมาย&amp;จริยธรรม ผู้ประกอบวิชาชีพฯ</t>
  </si>
  <si>
    <t>CPSC 342</t>
  </si>
  <si>
    <t>เครือข่ายคอมพิวเตอร์</t>
  </si>
  <si>
    <t>CPSC 343</t>
  </si>
  <si>
    <t>คอมพิวเตอร์กราฟิกส์</t>
  </si>
  <si>
    <t>CPSC 381</t>
  </si>
  <si>
    <t>โครงงานวิทยาการคอมพิวเตอร์ 1</t>
  </si>
  <si>
    <t>CPSC 391</t>
  </si>
  <si>
    <t>การฝึกงานวิชาชีพ 2</t>
  </si>
  <si>
    <t>IP</t>
  </si>
  <si>
    <t>CPSC 461</t>
  </si>
  <si>
    <t>การเขียนโปรแกรมเชิงอ็อบเจกต์และดีไซน์ฯ</t>
  </si>
  <si>
    <t>CPSC 421</t>
  </si>
  <si>
    <t>ปัญญาประดิษฐ์</t>
  </si>
  <si>
    <t>CPSC 431</t>
  </si>
  <si>
    <t>การพัฒนาโปรแกรมบนอุปกรณ์เคลื่อนที่</t>
  </si>
  <si>
    <t>CPSC 464</t>
  </si>
  <si>
    <t>เทคโนโลยีการประมวผลแบบกลุ่มเมฆ</t>
  </si>
  <si>
    <t>CPSC 471</t>
  </si>
  <si>
    <t>การศึกษาเฉพาะเรื่องทางวิทยาการคอมพิวเตอร์</t>
  </si>
  <si>
    <t>CPSC 481</t>
  </si>
  <si>
    <t>โครงงานวิทยาการคอมพิวเตอร์ 2</t>
  </si>
  <si>
    <t>STAT 201</t>
  </si>
  <si>
    <t>สถิติสำหรับนักวิทยาศาสตร์</t>
  </si>
  <si>
    <t>ECO1001</t>
  </si>
  <si>
    <t>เศรษฐศาสตร์ในชีวิตประจําวัน</t>
  </si>
  <si>
    <t>THA1001</t>
  </si>
  <si>
    <t>ภาษาไทยเพื่อการสื่อสาร</t>
  </si>
  <si>
    <t>ENG1001</t>
  </si>
  <si>
    <t>TEC1001</t>
  </si>
  <si>
    <t>MAT1001</t>
  </si>
  <si>
    <t>คณิตศาสตร์พื้นฐาน</t>
  </si>
  <si>
    <t>SCI1106</t>
  </si>
  <si>
    <t>ชีววิทยาทั่วไป</t>
  </si>
  <si>
    <t>SCI1102</t>
  </si>
  <si>
    <t>เคมีทั่วไป</t>
  </si>
  <si>
    <t>SOC1001</t>
  </si>
  <si>
    <t>ENG1002</t>
  </si>
  <si>
    <t>SCI1104</t>
  </si>
  <si>
    <t>เคมีอินทรีย์</t>
  </si>
  <si>
    <t>SCI1107</t>
  </si>
  <si>
    <t>คอมพิวเตอร์เบื้องต้น</t>
  </si>
  <si>
    <t>SCI1108</t>
  </si>
  <si>
    <t>แคลคูลัส</t>
  </si>
  <si>
    <t>SMT1201</t>
  </si>
  <si>
    <t>กายวิภาคศาสตร์มนุษย์</t>
  </si>
  <si>
    <t>SMT1202</t>
  </si>
  <si>
    <t>สรีรวิทยามนุษย์</t>
  </si>
  <si>
    <t>TCS1001</t>
  </si>
  <si>
    <t>SMT1206</t>
  </si>
  <si>
    <t>เคมีวิเคราะห์</t>
  </si>
  <si>
    <t>SMT1207</t>
  </si>
  <si>
    <t>จุลชีววิทยาทั่วไป</t>
  </si>
  <si>
    <t>ENG2003</t>
  </si>
  <si>
    <t>D</t>
  </si>
  <si>
    <t>SCI2109</t>
  </si>
  <si>
    <t>ชีวเคมี</t>
  </si>
  <si>
    <t>SCI2110</t>
  </si>
  <si>
    <t>ฟิสิกส์เบื้องต้น</t>
  </si>
  <si>
    <t>SMT2204</t>
  </si>
  <si>
    <t>พยาธิวิทยา</t>
  </si>
  <si>
    <t>SMT2206</t>
  </si>
  <si>
    <t>สถิติพื้นฐานเพื่อการวิจัย</t>
  </si>
  <si>
    <t>SMT2304</t>
  </si>
  <si>
    <t>เทคโนโลยีและเครื่องมือทางเทคนิคการแพทย์</t>
  </si>
  <si>
    <t>ENG2004</t>
  </si>
  <si>
    <t>SMT2303</t>
  </si>
  <si>
    <t>พื้นฐานของอณูชีววิทยาและพันธุศาสตร์ทางการแพทย์</t>
  </si>
  <si>
    <t>SMT2307</t>
  </si>
  <si>
    <t>แบคทีเรียวิทยาทางการแพทย์</t>
  </si>
  <si>
    <t>C</t>
  </si>
  <si>
    <t>SMT2310</t>
  </si>
  <si>
    <t>ภูมิคุ้มกันวิทยาพื้นฐาน</t>
  </si>
  <si>
    <t>SMT2311</t>
  </si>
  <si>
    <t>โลหิตวิทยาพื้นฐาน</t>
  </si>
  <si>
    <t>SMT2317</t>
  </si>
  <si>
    <t>เคมีคลินิกทั่วไป</t>
  </si>
  <si>
    <t>SMT2322</t>
  </si>
  <si>
    <t>ฝึกงานในห้องปฏิบัติการทางคลินิก</t>
  </si>
  <si>
    <t>SMT3308</t>
  </si>
  <si>
    <t>ไวรัสวิทยาและกิณวิทยาทางการแพทย์</t>
  </si>
  <si>
    <t>SMT3309</t>
  </si>
  <si>
    <t>ปรสิตวิทยาทางการแพทย์</t>
  </si>
  <si>
    <t>SMT3312</t>
  </si>
  <si>
    <t>โลหิตวิทยาคลินิก</t>
  </si>
  <si>
    <t>SMT3315</t>
  </si>
  <si>
    <t>โลหิตวิทยาภูมิคุ้มกัน</t>
  </si>
  <si>
    <t>SMT3318</t>
  </si>
  <si>
    <t>เคมีคลินิกเฉพาะทาง</t>
  </si>
  <si>
    <t>SMT3307</t>
  </si>
  <si>
    <t>การวินิจฉัยทางจุลชีววิทยาคลินิก</t>
  </si>
  <si>
    <t>SMT3310</t>
  </si>
  <si>
    <t>ภูมิคุ้มกันวิทยาคลินิก</t>
  </si>
  <si>
    <t>SMT3313</t>
  </si>
  <si>
    <t>เทคโนโลยีการวินิจฉัยในโลหิตวิทยาคลินิก</t>
  </si>
  <si>
    <t>SMT3314</t>
  </si>
  <si>
    <t>การวิเคราะห์ปัสสาวะและสารน้ําในร่างกาย</t>
  </si>
  <si>
    <t>SMT3316</t>
  </si>
  <si>
    <t>วิทยาศาสตร์การบริการโลหิต</t>
  </si>
  <si>
    <t>SMT3303</t>
  </si>
  <si>
    <t>พิษวิทยาพื้นฐาน</t>
  </si>
  <si>
    <t>SMT3319</t>
  </si>
  <si>
    <t>เทคโนโลยีการวินิจฉัยในเคมีคลินิก</t>
  </si>
  <si>
    <t>SMT3406</t>
  </si>
  <si>
    <t>จุลชีววิทยาทางอาหาร</t>
  </si>
  <si>
    <t>SMT3301</t>
  </si>
  <si>
    <t>ระเบียบวิธีวิจัยและชีวสถิติทางการแพทย์</t>
  </si>
  <si>
    <t>SMT3407</t>
  </si>
  <si>
    <t>ภาษอังกฤษสําหรับวิชาชีพเทคนิคการแพทย์</t>
  </si>
  <si>
    <t>XXXxxxx</t>
  </si>
  <si>
    <t>หมวดวิชาเลือกเสรี 1</t>
  </si>
  <si>
    <t>หมวดวิชาเลือกเสรี 2</t>
  </si>
  <si>
    <t>SMT4304</t>
  </si>
  <si>
    <t>จรรยาบรรณและกฎหมายวิชาชีพเทคนิคการแพทย์</t>
  </si>
  <si>
    <t>SMT4305</t>
  </si>
  <si>
    <t>การบริหารห้องปฏิบัติการ</t>
  </si>
  <si>
    <t>SMT4306</t>
  </si>
  <si>
    <t>สัมมนาทางเทคนิคการแพทย์</t>
  </si>
  <si>
    <t>SMT4309</t>
  </si>
  <si>
    <t>โครงงานวิจัยทางวิทยาศาสตร์การแพทย์</t>
  </si>
  <si>
    <t>SMT4320</t>
  </si>
  <si>
    <t>คลินิกสัมพันธ์</t>
  </si>
  <si>
    <t>SMT4321</t>
  </si>
  <si>
    <t>เทคนิคการแพทย์ชุมชน</t>
  </si>
  <si>
    <t>SMT4324</t>
  </si>
  <si>
    <t>สารสนเทศทางสุขภาพเพื่อการประยุกต์ใช้</t>
  </si>
  <si>
    <t>EXC4304</t>
  </si>
  <si>
    <t>ประมวลความรู้ระดับวิชาชีพ</t>
  </si>
  <si>
    <t>SMT4323</t>
  </si>
  <si>
    <t>ฝึกงานในห้องปฏิบัติการทางคลินิกรวบยอด</t>
  </si>
  <si>
    <t>การคิด การสื่อสาร และการแก้ปัญหา</t>
  </si>
  <si>
    <t>วิชาเลือกเสรี 1</t>
  </si>
  <si>
    <t>วิชาเลือกเสรี 2</t>
  </si>
  <si>
    <t>วิชาเอกเลือก 1 หรือวิชาโท 1</t>
  </si>
  <si>
    <t>วิชาเอกเลือก 2 หรือวิชาโท 2</t>
  </si>
  <si>
    <t>วิชาเอกเลือก 4 หรือวิชาโท 4</t>
  </si>
  <si>
    <t>วิชาเอกเลือก 5 หรือวิชาโท 5</t>
  </si>
  <si>
    <t>ABT1101</t>
  </si>
  <si>
    <t>หลักการตลาด</t>
  </si>
  <si>
    <t>ABT1102</t>
  </si>
  <si>
    <t>หลักการจัดการและพฤติกรรมองค์การ</t>
  </si>
  <si>
    <t>ABT1201</t>
  </si>
  <si>
    <t>หลักการจัดการธุรกิจการบิน</t>
  </si>
  <si>
    <t>ABT1202</t>
  </si>
  <si>
    <t>การจัดการโลจิสติกส์และห่วงโซ่อุปทาน</t>
  </si>
  <si>
    <t>ABT1203</t>
  </si>
  <si>
    <t>การบริการลูกค้าด้านธุรกิจการบิน</t>
  </si>
  <si>
    <t>ABT1204</t>
  </si>
  <si>
    <t>การจัดการงานบริการบนเครื่องบิน</t>
  </si>
  <si>
    <t>ABT1205</t>
  </si>
  <si>
    <t>การฝึกปฏิบัติงาน 1</t>
  </si>
  <si>
    <t>STA1001</t>
  </si>
  <si>
    <t>สถิติพื้นฐาน</t>
  </si>
  <si>
    <t>ABT2103</t>
  </si>
  <si>
    <t>การบัญชีการเงิน</t>
  </si>
  <si>
    <t>ABT2206</t>
  </si>
  <si>
    <t>กฎหมายและข้อบังคับการบิน</t>
  </si>
  <si>
    <t>ABT2207</t>
  </si>
  <si>
    <t>นิรภัยการบิน</t>
  </si>
  <si>
    <t>ABT2208</t>
  </si>
  <si>
    <t>การบริการจัดการคลังสินค้าและการขนส่งสินค้าทางอากาศ</t>
  </si>
  <si>
    <t>ABT2209</t>
  </si>
  <si>
    <t>การจัดการงานบริการผู้โดยสารภาคพื้นดิน</t>
  </si>
  <si>
    <t>ABT2104</t>
  </si>
  <si>
    <t>กฎหมายธุรกิจและจริยธรรมทางธุรกิจ</t>
  </si>
  <si>
    <t>ABT2105</t>
  </si>
  <si>
    <t>การเงินธุรกิจ</t>
  </si>
  <si>
    <t>ABT2210</t>
  </si>
  <si>
    <t>การบริหารสายการบิน</t>
  </si>
  <si>
    <t>ABT2211</t>
  </si>
  <si>
    <t>ระบบสารสนเทศและการสํารองที่นั่งในธุรกิจการบิน</t>
  </si>
  <si>
    <t>ABT2212</t>
  </si>
  <si>
    <t>การฝึกปฏิบัติงาน 2</t>
  </si>
  <si>
    <t>ABT3106</t>
  </si>
  <si>
    <t>ภาษีอากร 1</t>
  </si>
  <si>
    <t>ABT2107</t>
  </si>
  <si>
    <t>การวิเคราะห์เชิงปริมาณทางธุรกิจและสถิติธุรกิจ</t>
  </si>
  <si>
    <t>ABT3213</t>
  </si>
  <si>
    <t>ภาษาอังกฤษเพื่อการสอบโทอิค 1</t>
  </si>
  <si>
    <t>ABT3214</t>
  </si>
  <si>
    <t>การเดินอากาศและมาตรฐานการบินระหว่างประเทศ</t>
  </si>
  <si>
    <t>ABT3215</t>
  </si>
  <si>
    <t>การนําเข้าส่งออกและพิธีการศุลกากร</t>
  </si>
  <si>
    <t>ABT3108</t>
  </si>
  <si>
    <t>การจัดการการผลิตและปฏิบัติการ</t>
  </si>
  <si>
    <t>ABT3109</t>
  </si>
  <si>
    <t>การบริหารความขัดแย้งและการเจรจาต่อรองในธุรกิจการบิน</t>
  </si>
  <si>
    <t>ABT3216</t>
  </si>
  <si>
    <t>ภาษาอังกฤษเพื่อการสอบโทอิค 2</t>
  </si>
  <si>
    <t>ABT3217</t>
  </si>
  <si>
    <t>การฝึกปฏิบัติงาน 3</t>
  </si>
  <si>
    <t>ABT4110</t>
  </si>
  <si>
    <t>การบัญชีเพื่อการจัดการ</t>
  </si>
  <si>
    <t>ABT4218</t>
  </si>
  <si>
    <t>ภาษาอังกฤษเพื่อการสื่อสารในวิชาชีพทางด้านการบิน</t>
  </si>
  <si>
    <t>ABT4219</t>
  </si>
  <si>
    <t>สัมมนาการบิน</t>
  </si>
  <si>
    <t>วิชาเอกเลือก 3 หรือวิชาโท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</si>
</sst>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222"/>
      <scheme val="minor"/>
    </font>
    <font>
      <sz val="12"/>
      <color rgb="FF333333"/>
      <name val="TH SarabunPSK"/>
      <family val="2"/>
    </font>
    <font>
      <sz val="12"/>
      <color rgb="FF000000"/>
      <name val="TH SarabunPSK"/>
      <family val="2"/>
    </font>
    <font>
      <sz val="16"/>
      <color rgb="FF000000"/>
      <name val="TH SarabunPSK"/>
      <family val="2"/>
    </font>
    <font>
      <sz val="14"/>
      <color rgb="FF000000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0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0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0" fillId="0" borderId="0" xfId="0" applyFont="1" applyAlignment="1">
      <alignment horizontal="center" vertical="top"/>
    </xf>
    <xf numFmtId="0" fontId="0" fillId="0" borderId="1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0" xfId="0" applyFont="1" applyFill="1" applyAlignment="1">
      <alignment horizontal="center" vertical="top"/>
    </xf>
    <xf numFmtId="0" fontId="0" fillId="2" borderId="1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171</xdr:row>
      <xdr:rowOff>0</xdr:rowOff>
    </xdr:from>
    <xdr:to>
      <xdr:col>42</xdr:col>
      <xdr:colOff>361950</xdr:colOff>
      <xdr:row>228</xdr:row>
      <xdr:rowOff>76200</xdr:rowOff>
    </xdr:to>
    <xdr:pic>
      <xdr:nvPicPr>
        <xdr:cNvPr id="2" name="Picture 1" descr="http://wems-report.nation.ac.th/api/reports/clients/029d01ee860/instances/4ac9b958746/documents/b43046701980a77da08603/resources/5cc44bb8bff741f389d73ff7ddf957a9/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405675"/>
          <a:ext cx="24745950" cy="11249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8"/>
  <sheetViews>
    <sheetView tabSelected="1" workbookViewId="0">
      <selection activeCell="M51" sqref="M51"/>
    </sheetView>
  </sheetViews>
  <sheetFormatPr defaultRowHeight="15"/>
  <cols>
    <col min="1" max="1" width="5" style="3" bestFit="1" customWidth="1"/>
    <col min="2" max="2" width="2" style="3" bestFit="1" customWidth="1"/>
    <col min="3" max="3" width="9.7109375" style="3" bestFit="1" customWidth="1"/>
    <col min="4" max="4" width="41.85546875" style="3" bestFit="1" customWidth="1"/>
    <col min="5" max="10" width="4" style="10" customWidth="1"/>
    <col min="11" max="11" width="6.7109375" style="10" customWidth="1"/>
    <col min="12" max="16384" width="9.140625" style="3"/>
  </cols>
  <sheetData>
    <row r="1" spans="1:11" ht="15.75">
      <c r="A1" s="3">
        <v>2560</v>
      </c>
      <c r="B1" s="3">
        <v>1</v>
      </c>
      <c r="C1" s="1" t="s">
        <v>0</v>
      </c>
      <c r="D1" s="3" t="s">
        <v>1</v>
      </c>
      <c r="E1" s="10">
        <v>2</v>
      </c>
      <c r="F1" s="21" t="s">
        <v>2</v>
      </c>
      <c r="G1" s="10">
        <f>IF(F1="A",4,IF(F1="B+",3.5,IF(F1="B",3,IF(F1="C+",2.5,IF(F1="C",2,IF(F1="D+",1.5,IF(F1="D",1,IF(F1="F",0,0))))))))</f>
        <v>2.5</v>
      </c>
      <c r="H1" s="10">
        <f>IF(G1="","",E1*G1)</f>
        <v>5</v>
      </c>
    </row>
    <row r="2" spans="1:11" ht="15.75">
      <c r="A2" s="3">
        <v>2560</v>
      </c>
      <c r="B2" s="3">
        <v>1</v>
      </c>
      <c r="C2" s="1" t="s">
        <v>3</v>
      </c>
      <c r="D2" s="3" t="s">
        <v>4</v>
      </c>
      <c r="E2" s="10">
        <v>3</v>
      </c>
      <c r="F2" s="21" t="s">
        <v>5</v>
      </c>
      <c r="G2" s="10">
        <f t="shared" ref="G2:G50" si="0">IF(F2="A",4,IF(F2="B+",3.5,IF(F2="B",3,IF(F2="C+",2.5,IF(F2="C",2,IF(F2="D+",1.5,IF(F2="D",1,IF(F2="F",0,""))))))))</f>
        <v>4</v>
      </c>
      <c r="H2" s="10">
        <f t="shared" ref="H2:H9" si="1">IF(G2="","",E2*G2)</f>
        <v>12</v>
      </c>
    </row>
    <row r="3" spans="1:11" ht="15.75">
      <c r="A3" s="3">
        <v>2560</v>
      </c>
      <c r="B3" s="3">
        <v>1</v>
      </c>
      <c r="C3" s="1" t="s">
        <v>6</v>
      </c>
      <c r="D3" s="3" t="s">
        <v>7</v>
      </c>
      <c r="E3" s="10">
        <v>2</v>
      </c>
      <c r="F3" s="21" t="s">
        <v>8</v>
      </c>
      <c r="G3" s="10">
        <f t="shared" si="0"/>
        <v>3</v>
      </c>
      <c r="H3" s="10">
        <f t="shared" si="1"/>
        <v>6</v>
      </c>
    </row>
    <row r="4" spans="1:11" ht="15.75">
      <c r="A4" s="3">
        <v>2560</v>
      </c>
      <c r="B4" s="3">
        <v>1</v>
      </c>
      <c r="C4" s="1" t="s">
        <v>9</v>
      </c>
      <c r="D4" s="3" t="s">
        <v>10</v>
      </c>
      <c r="E4" s="10">
        <v>3</v>
      </c>
      <c r="F4" s="21" t="s">
        <v>11</v>
      </c>
      <c r="G4" s="10">
        <f t="shared" si="0"/>
        <v>3.5</v>
      </c>
      <c r="H4" s="10">
        <f t="shared" si="1"/>
        <v>10.5</v>
      </c>
    </row>
    <row r="5" spans="1:11" ht="15.75">
      <c r="A5" s="3">
        <v>2560</v>
      </c>
      <c r="B5" s="3">
        <v>1</v>
      </c>
      <c r="C5" s="1" t="s">
        <v>12</v>
      </c>
      <c r="D5" s="3" t="s">
        <v>13</v>
      </c>
      <c r="E5" s="10">
        <v>2</v>
      </c>
      <c r="F5" s="21" t="s">
        <v>11</v>
      </c>
      <c r="G5" s="10">
        <f t="shared" si="0"/>
        <v>3.5</v>
      </c>
      <c r="H5" s="10">
        <f t="shared" si="1"/>
        <v>7</v>
      </c>
    </row>
    <row r="6" spans="1:11" ht="15.75">
      <c r="A6" s="3">
        <v>2560</v>
      </c>
      <c r="B6" s="3">
        <v>1</v>
      </c>
      <c r="C6" s="1" t="s">
        <v>14</v>
      </c>
      <c r="D6" s="3" t="s">
        <v>15</v>
      </c>
      <c r="E6" s="10">
        <v>1</v>
      </c>
      <c r="F6" s="21" t="s">
        <v>16</v>
      </c>
      <c r="G6" s="10" t="str">
        <f t="shared" si="0"/>
        <v/>
      </c>
      <c r="H6" s="10" t="str">
        <f t="shared" si="1"/>
        <v/>
      </c>
    </row>
    <row r="7" spans="1:11" ht="15.75">
      <c r="A7" s="3">
        <v>2560</v>
      </c>
      <c r="B7" s="3">
        <v>1</v>
      </c>
      <c r="C7" s="1" t="s">
        <v>17</v>
      </c>
      <c r="D7" s="3" t="s">
        <v>18</v>
      </c>
      <c r="E7" s="10">
        <v>2</v>
      </c>
      <c r="F7" s="21" t="s">
        <v>2</v>
      </c>
      <c r="G7" s="10">
        <f t="shared" si="0"/>
        <v>2.5</v>
      </c>
      <c r="H7" s="10">
        <f t="shared" si="1"/>
        <v>5</v>
      </c>
    </row>
    <row r="8" spans="1:11" ht="15.75">
      <c r="A8" s="3">
        <v>2560</v>
      </c>
      <c r="B8" s="3">
        <v>1</v>
      </c>
      <c r="C8" s="1" t="s">
        <v>19</v>
      </c>
      <c r="D8" s="3" t="s">
        <v>20</v>
      </c>
      <c r="E8" s="10">
        <v>3</v>
      </c>
      <c r="F8" s="21" t="s">
        <v>16</v>
      </c>
      <c r="G8" s="10" t="str">
        <f t="shared" si="0"/>
        <v/>
      </c>
      <c r="H8" s="10" t="str">
        <f t="shared" si="1"/>
        <v/>
      </c>
    </row>
    <row r="9" spans="1:11" ht="15.75">
      <c r="A9" s="6">
        <v>2560</v>
      </c>
      <c r="B9" s="6">
        <v>1</v>
      </c>
      <c r="C9" s="7" t="s">
        <v>21</v>
      </c>
      <c r="D9" s="6" t="s">
        <v>22</v>
      </c>
      <c r="E9" s="11">
        <v>2</v>
      </c>
      <c r="F9" s="22" t="s">
        <v>5</v>
      </c>
      <c r="G9" s="11">
        <f>IF(F9="A",4,IF(F9="B+",3.5,IF(F9="B",3,IF(F9="C+",2.5,IF(F9="C",2,IF(F9="D+",1.5,IF(F9="D",1,IF(F9="F",0,""))))))))</f>
        <v>4</v>
      </c>
      <c r="H9" s="11">
        <f t="shared" si="1"/>
        <v>8</v>
      </c>
      <c r="I9" s="11">
        <f>SUM(SUMIF(F1:F9,{"A","B+","B","C+","C","D+","D","F"},E1:E9))</f>
        <v>16</v>
      </c>
      <c r="J9" s="11">
        <f>SUM(H1:H9)</f>
        <v>53.5</v>
      </c>
      <c r="K9" s="11">
        <f>J9/I9</f>
        <v>3.34375</v>
      </c>
    </row>
    <row r="10" spans="1:11" ht="15.75">
      <c r="A10" s="3">
        <v>2560</v>
      </c>
      <c r="B10" s="3">
        <v>2</v>
      </c>
      <c r="C10" s="1" t="s">
        <v>23</v>
      </c>
      <c r="D10" s="3" t="s">
        <v>24</v>
      </c>
      <c r="E10" s="10">
        <v>3</v>
      </c>
      <c r="F10" s="21" t="s">
        <v>8</v>
      </c>
      <c r="G10" s="10">
        <f t="shared" si="0"/>
        <v>3</v>
      </c>
      <c r="H10" s="10">
        <f t="shared" ref="H10:H50" si="2">IF(G10="","",E10*G10)</f>
        <v>9</v>
      </c>
    </row>
    <row r="11" spans="1:11" ht="15.75">
      <c r="A11" s="3">
        <v>2560</v>
      </c>
      <c r="B11" s="3">
        <v>2</v>
      </c>
      <c r="C11" s="1" t="s">
        <v>25</v>
      </c>
      <c r="D11" s="3" t="s">
        <v>26</v>
      </c>
      <c r="E11" s="10">
        <v>3</v>
      </c>
      <c r="F11" s="21" t="s">
        <v>5</v>
      </c>
      <c r="G11" s="10">
        <f t="shared" si="0"/>
        <v>4</v>
      </c>
      <c r="H11" s="10">
        <f t="shared" si="2"/>
        <v>12</v>
      </c>
    </row>
    <row r="12" spans="1:11" ht="15.75">
      <c r="A12" s="3">
        <v>2560</v>
      </c>
      <c r="B12" s="3">
        <v>2</v>
      </c>
      <c r="C12" s="1" t="s">
        <v>27</v>
      </c>
      <c r="D12" s="3" t="s">
        <v>28</v>
      </c>
      <c r="E12" s="10">
        <v>3</v>
      </c>
      <c r="F12" s="21" t="s">
        <v>2</v>
      </c>
      <c r="G12" s="10">
        <f t="shared" si="0"/>
        <v>2.5</v>
      </c>
      <c r="H12" s="10">
        <f t="shared" si="2"/>
        <v>7.5</v>
      </c>
    </row>
    <row r="13" spans="1:11" ht="15.75">
      <c r="A13" s="3">
        <v>2560</v>
      </c>
      <c r="B13" s="3">
        <v>2</v>
      </c>
      <c r="C13" s="1" t="s">
        <v>29</v>
      </c>
      <c r="D13" s="3" t="s">
        <v>30</v>
      </c>
      <c r="E13" s="10">
        <v>1</v>
      </c>
      <c r="F13" s="21" t="s">
        <v>16</v>
      </c>
      <c r="G13" s="10" t="str">
        <f t="shared" si="0"/>
        <v/>
      </c>
      <c r="H13" s="10" t="str">
        <f t="shared" si="2"/>
        <v/>
      </c>
    </row>
    <row r="14" spans="1:11" ht="15.75">
      <c r="A14" s="3">
        <v>2560</v>
      </c>
      <c r="B14" s="3">
        <v>2</v>
      </c>
      <c r="C14" s="1" t="s">
        <v>31</v>
      </c>
      <c r="D14" s="3" t="s">
        <v>32</v>
      </c>
      <c r="E14" s="10">
        <v>3</v>
      </c>
      <c r="F14" s="21" t="s">
        <v>33</v>
      </c>
      <c r="G14" s="10">
        <f t="shared" si="0"/>
        <v>1.5</v>
      </c>
      <c r="H14" s="10">
        <f t="shared" si="2"/>
        <v>4.5</v>
      </c>
    </row>
    <row r="15" spans="1:11" ht="15.75">
      <c r="A15" s="3">
        <v>2560</v>
      </c>
      <c r="B15" s="3">
        <v>2</v>
      </c>
      <c r="C15" s="1" t="s">
        <v>34</v>
      </c>
      <c r="D15" s="3" t="s">
        <v>35</v>
      </c>
      <c r="E15" s="10">
        <v>2</v>
      </c>
      <c r="F15" s="21" t="s">
        <v>5</v>
      </c>
      <c r="G15" s="10">
        <f t="shared" si="0"/>
        <v>4</v>
      </c>
      <c r="H15" s="10">
        <f t="shared" si="2"/>
        <v>8</v>
      </c>
    </row>
    <row r="16" spans="1:11" ht="15.75">
      <c r="A16" s="6">
        <v>2560</v>
      </c>
      <c r="B16" s="6">
        <v>2</v>
      </c>
      <c r="C16" s="7" t="s">
        <v>36</v>
      </c>
      <c r="D16" s="6" t="s">
        <v>37</v>
      </c>
      <c r="E16" s="11">
        <v>2</v>
      </c>
      <c r="F16" s="22" t="s">
        <v>8</v>
      </c>
      <c r="G16" s="11">
        <f t="shared" si="0"/>
        <v>3</v>
      </c>
      <c r="H16" s="11">
        <f t="shared" si="2"/>
        <v>6</v>
      </c>
      <c r="I16" s="11">
        <f>SUM(SUMIF(F10:F16,{"A","B+","B","C+","C","D+","D","F"},E10:E16))</f>
        <v>16</v>
      </c>
      <c r="J16" s="11">
        <f>SUM(H10:H16)</f>
        <v>47</v>
      </c>
      <c r="K16" s="11">
        <f>J16/I16</f>
        <v>2.9375</v>
      </c>
    </row>
    <row r="17" spans="1:11" ht="15.75">
      <c r="A17" s="3">
        <v>2561</v>
      </c>
      <c r="B17" s="3">
        <v>1</v>
      </c>
      <c r="C17" s="1" t="s">
        <v>38</v>
      </c>
      <c r="D17" s="3" t="s">
        <v>39</v>
      </c>
      <c r="E17" s="10">
        <v>3</v>
      </c>
      <c r="F17" s="21" t="s">
        <v>11</v>
      </c>
      <c r="G17" s="10">
        <f t="shared" si="0"/>
        <v>3.5</v>
      </c>
      <c r="H17" s="10">
        <f t="shared" si="2"/>
        <v>10.5</v>
      </c>
    </row>
    <row r="18" spans="1:11" ht="15.75">
      <c r="A18" s="3">
        <v>2561</v>
      </c>
      <c r="B18" s="3">
        <v>1</v>
      </c>
      <c r="C18" s="1" t="s">
        <v>40</v>
      </c>
      <c r="D18" s="3" t="s">
        <v>41</v>
      </c>
      <c r="E18" s="10">
        <v>3</v>
      </c>
      <c r="F18" s="21" t="s">
        <v>2</v>
      </c>
      <c r="G18" s="10">
        <f t="shared" si="0"/>
        <v>2.5</v>
      </c>
      <c r="H18" s="10">
        <f t="shared" si="2"/>
        <v>7.5</v>
      </c>
    </row>
    <row r="19" spans="1:11" ht="15.75">
      <c r="A19" s="3">
        <v>2561</v>
      </c>
      <c r="B19" s="3">
        <v>1</v>
      </c>
      <c r="C19" s="1" t="s">
        <v>42</v>
      </c>
      <c r="D19" s="3" t="s">
        <v>43</v>
      </c>
      <c r="E19" s="10">
        <v>3</v>
      </c>
      <c r="F19" s="21" t="s">
        <v>11</v>
      </c>
      <c r="G19" s="10">
        <f t="shared" si="0"/>
        <v>3.5</v>
      </c>
      <c r="H19" s="10">
        <f t="shared" si="2"/>
        <v>10.5</v>
      </c>
    </row>
    <row r="20" spans="1:11" ht="15.75">
      <c r="A20" s="3">
        <v>2561</v>
      </c>
      <c r="B20" s="3">
        <v>1</v>
      </c>
      <c r="C20" s="1" t="s">
        <v>44</v>
      </c>
      <c r="D20" s="3" t="s">
        <v>45</v>
      </c>
      <c r="E20" s="10">
        <v>3</v>
      </c>
      <c r="F20" s="21" t="s">
        <v>2</v>
      </c>
      <c r="G20" s="10">
        <f t="shared" si="0"/>
        <v>2.5</v>
      </c>
      <c r="H20" s="10">
        <f t="shared" si="2"/>
        <v>7.5</v>
      </c>
    </row>
    <row r="21" spans="1:11" ht="15.75">
      <c r="A21" s="3">
        <v>2561</v>
      </c>
      <c r="B21" s="3">
        <v>1</v>
      </c>
      <c r="C21" s="1" t="s">
        <v>46</v>
      </c>
      <c r="D21" s="3" t="s">
        <v>47</v>
      </c>
      <c r="E21" s="10">
        <v>3</v>
      </c>
      <c r="F21" s="21" t="s">
        <v>2</v>
      </c>
      <c r="G21" s="10">
        <f t="shared" si="0"/>
        <v>2.5</v>
      </c>
      <c r="H21" s="10">
        <f t="shared" si="2"/>
        <v>7.5</v>
      </c>
    </row>
    <row r="22" spans="1:11" ht="15.75">
      <c r="A22" s="6">
        <v>2561</v>
      </c>
      <c r="B22" s="6">
        <v>1</v>
      </c>
      <c r="C22" s="7" t="s">
        <v>48</v>
      </c>
      <c r="D22" s="6" t="s">
        <v>49</v>
      </c>
      <c r="E22" s="11">
        <v>2</v>
      </c>
      <c r="F22" s="22" t="s">
        <v>11</v>
      </c>
      <c r="G22" s="11">
        <f t="shared" si="0"/>
        <v>3.5</v>
      </c>
      <c r="H22" s="11">
        <f t="shared" si="2"/>
        <v>7</v>
      </c>
      <c r="I22" s="11">
        <f>SUM(SUMIF(F17:F22,{"A","B+","B","C+","C","D+","D","F"},E17:E22))</f>
        <v>17</v>
      </c>
      <c r="J22" s="11">
        <f>SUM(H17:H22)</f>
        <v>50.5</v>
      </c>
      <c r="K22" s="11">
        <f>J22/I22</f>
        <v>2.9705882352941178</v>
      </c>
    </row>
    <row r="23" spans="1:11" ht="15.75">
      <c r="A23" s="3">
        <v>2561</v>
      </c>
      <c r="B23" s="3">
        <v>2</v>
      </c>
      <c r="C23" s="1" t="s">
        <v>50</v>
      </c>
      <c r="D23" s="3" t="s">
        <v>51</v>
      </c>
      <c r="E23" s="10">
        <v>3</v>
      </c>
      <c r="F23" s="21" t="s">
        <v>8</v>
      </c>
      <c r="G23" s="10">
        <f t="shared" si="0"/>
        <v>3</v>
      </c>
      <c r="H23" s="10">
        <f t="shared" si="2"/>
        <v>9</v>
      </c>
    </row>
    <row r="24" spans="1:11" ht="15.75">
      <c r="A24" s="3">
        <v>2561</v>
      </c>
      <c r="B24" s="3">
        <v>2</v>
      </c>
      <c r="C24" s="1" t="s">
        <v>52</v>
      </c>
      <c r="D24" s="3" t="s">
        <v>53</v>
      </c>
      <c r="E24" s="10">
        <v>2</v>
      </c>
      <c r="F24" s="21" t="s">
        <v>16</v>
      </c>
      <c r="G24" s="10" t="str">
        <f t="shared" si="0"/>
        <v/>
      </c>
      <c r="H24" s="10" t="str">
        <f t="shared" si="2"/>
        <v/>
      </c>
    </row>
    <row r="25" spans="1:11" ht="15.75">
      <c r="A25" s="3">
        <v>2561</v>
      </c>
      <c r="B25" s="3">
        <v>2</v>
      </c>
      <c r="C25" s="1" t="s">
        <v>54</v>
      </c>
      <c r="D25" s="3" t="s">
        <v>55</v>
      </c>
      <c r="E25" s="10">
        <v>3</v>
      </c>
      <c r="F25" s="21" t="s">
        <v>2</v>
      </c>
      <c r="G25" s="10">
        <f t="shared" si="0"/>
        <v>2.5</v>
      </c>
      <c r="H25" s="10">
        <f t="shared" si="2"/>
        <v>7.5</v>
      </c>
    </row>
    <row r="26" spans="1:11" ht="15.75">
      <c r="A26" s="3">
        <v>2561</v>
      </c>
      <c r="B26" s="3">
        <v>2</v>
      </c>
      <c r="C26" s="1" t="s">
        <v>56</v>
      </c>
      <c r="D26" s="3" t="s">
        <v>57</v>
      </c>
      <c r="E26" s="10">
        <v>3</v>
      </c>
      <c r="F26" s="21" t="s">
        <v>5</v>
      </c>
      <c r="G26" s="10">
        <f t="shared" si="0"/>
        <v>4</v>
      </c>
      <c r="H26" s="10">
        <f t="shared" si="2"/>
        <v>12</v>
      </c>
    </row>
    <row r="27" spans="1:11" ht="15.75">
      <c r="A27" s="3">
        <v>2561</v>
      </c>
      <c r="B27" s="3">
        <v>2</v>
      </c>
      <c r="C27" s="1" t="s">
        <v>58</v>
      </c>
      <c r="D27" s="3" t="s">
        <v>59</v>
      </c>
      <c r="E27" s="10">
        <v>3</v>
      </c>
      <c r="F27" s="21" t="s">
        <v>5</v>
      </c>
      <c r="G27" s="10">
        <f t="shared" si="0"/>
        <v>4</v>
      </c>
      <c r="H27" s="10">
        <f t="shared" si="2"/>
        <v>12</v>
      </c>
    </row>
    <row r="28" spans="1:11" ht="15.75">
      <c r="A28" s="3">
        <v>2561</v>
      </c>
      <c r="B28" s="3">
        <v>2</v>
      </c>
      <c r="C28" s="1" t="s">
        <v>60</v>
      </c>
      <c r="D28" s="3" t="s">
        <v>61</v>
      </c>
      <c r="E28" s="10">
        <v>3</v>
      </c>
      <c r="F28" s="21" t="s">
        <v>5</v>
      </c>
      <c r="G28" s="10">
        <f t="shared" si="0"/>
        <v>4</v>
      </c>
      <c r="H28" s="10">
        <f t="shared" si="2"/>
        <v>12</v>
      </c>
    </row>
    <row r="29" spans="1:11" ht="15.75">
      <c r="A29" s="3">
        <v>2561</v>
      </c>
      <c r="B29" s="3">
        <v>2</v>
      </c>
      <c r="C29" s="1" t="s">
        <v>62</v>
      </c>
      <c r="D29" s="3" t="s">
        <v>63</v>
      </c>
      <c r="E29" s="10">
        <v>2</v>
      </c>
      <c r="F29" s="21" t="s">
        <v>16</v>
      </c>
      <c r="G29" s="10" t="str">
        <f t="shared" si="0"/>
        <v/>
      </c>
      <c r="H29" s="10" t="str">
        <f t="shared" si="2"/>
        <v/>
      </c>
    </row>
    <row r="30" spans="1:11" ht="15.75">
      <c r="A30" s="3">
        <v>2561</v>
      </c>
      <c r="B30" s="3">
        <v>2</v>
      </c>
      <c r="C30" s="1" t="s">
        <v>64</v>
      </c>
      <c r="D30" s="3" t="s">
        <v>65</v>
      </c>
      <c r="E30" s="10">
        <v>3</v>
      </c>
      <c r="F30" s="21" t="s">
        <v>8</v>
      </c>
      <c r="G30" s="10">
        <f t="shared" si="0"/>
        <v>3</v>
      </c>
      <c r="H30" s="10">
        <f t="shared" si="2"/>
        <v>9</v>
      </c>
    </row>
    <row r="31" spans="1:11" ht="15.75">
      <c r="A31" s="6">
        <v>2561</v>
      </c>
      <c r="B31" s="6">
        <v>2</v>
      </c>
      <c r="C31" s="7" t="s">
        <v>66</v>
      </c>
      <c r="D31" s="6" t="s">
        <v>67</v>
      </c>
      <c r="E31" s="11">
        <v>3</v>
      </c>
      <c r="F31" s="22" t="s">
        <v>8</v>
      </c>
      <c r="G31" s="11">
        <f t="shared" si="0"/>
        <v>3</v>
      </c>
      <c r="H31" s="11">
        <f t="shared" si="2"/>
        <v>9</v>
      </c>
      <c r="I31" s="11">
        <f>SUM(SUMIF(F23:F31,{"A","B+","B","C+","C","D+","D","F"},E23:E31))</f>
        <v>21</v>
      </c>
      <c r="J31" s="11">
        <f>SUM(H23:H31)</f>
        <v>70.5</v>
      </c>
      <c r="K31" s="11">
        <f>J31/I31</f>
        <v>3.3571428571428572</v>
      </c>
    </row>
    <row r="32" spans="1:11" ht="15.75">
      <c r="A32" s="3">
        <v>2562</v>
      </c>
      <c r="B32" s="3">
        <v>1</v>
      </c>
      <c r="C32" s="1" t="s">
        <v>68</v>
      </c>
      <c r="D32" s="3" t="s">
        <v>69</v>
      </c>
      <c r="E32" s="10">
        <v>3</v>
      </c>
      <c r="F32" s="21" t="s">
        <v>5</v>
      </c>
      <c r="G32" s="10">
        <f t="shared" si="0"/>
        <v>4</v>
      </c>
      <c r="H32" s="10">
        <f t="shared" si="2"/>
        <v>12</v>
      </c>
    </row>
    <row r="33" spans="1:11" ht="15.75">
      <c r="A33" s="3">
        <v>2562</v>
      </c>
      <c r="B33" s="3">
        <v>1</v>
      </c>
      <c r="C33" s="1" t="s">
        <v>70</v>
      </c>
      <c r="D33" s="3" t="s">
        <v>71</v>
      </c>
      <c r="E33" s="10">
        <v>3</v>
      </c>
      <c r="F33" s="21" t="s">
        <v>5</v>
      </c>
      <c r="G33" s="10">
        <f t="shared" si="0"/>
        <v>4</v>
      </c>
      <c r="H33" s="10">
        <f t="shared" si="2"/>
        <v>12</v>
      </c>
    </row>
    <row r="34" spans="1:11" ht="15.75">
      <c r="A34" s="3">
        <v>2562</v>
      </c>
      <c r="B34" s="3">
        <v>1</v>
      </c>
      <c r="C34" s="1" t="s">
        <v>72</v>
      </c>
      <c r="D34" s="3" t="s">
        <v>73</v>
      </c>
      <c r="E34" s="10">
        <v>3</v>
      </c>
      <c r="F34" s="21" t="s">
        <v>11</v>
      </c>
      <c r="G34" s="10">
        <f t="shared" si="0"/>
        <v>3.5</v>
      </c>
      <c r="H34" s="10">
        <f t="shared" si="2"/>
        <v>10.5</v>
      </c>
    </row>
    <row r="35" spans="1:11" ht="15.75">
      <c r="A35" s="3">
        <v>2562</v>
      </c>
      <c r="B35" s="3">
        <v>1</v>
      </c>
      <c r="C35" s="1" t="s">
        <v>74</v>
      </c>
      <c r="D35" s="3" t="s">
        <v>75</v>
      </c>
      <c r="E35" s="10">
        <v>3</v>
      </c>
      <c r="F35" s="21" t="s">
        <v>5</v>
      </c>
      <c r="G35" s="10">
        <f t="shared" si="0"/>
        <v>4</v>
      </c>
      <c r="H35" s="10">
        <f t="shared" si="2"/>
        <v>12</v>
      </c>
    </row>
    <row r="36" spans="1:11" ht="15.75">
      <c r="A36" s="3">
        <v>2562</v>
      </c>
      <c r="B36" s="3">
        <v>1</v>
      </c>
      <c r="C36" s="1" t="s">
        <v>76</v>
      </c>
      <c r="D36" s="3" t="s">
        <v>77</v>
      </c>
      <c r="E36" s="10">
        <v>3</v>
      </c>
      <c r="F36" s="21" t="s">
        <v>5</v>
      </c>
      <c r="G36" s="10">
        <f t="shared" si="0"/>
        <v>4</v>
      </c>
      <c r="H36" s="10">
        <f t="shared" si="2"/>
        <v>12</v>
      </c>
    </row>
    <row r="37" spans="1:11" ht="15.75">
      <c r="A37" s="6">
        <v>2562</v>
      </c>
      <c r="B37" s="6">
        <v>1</v>
      </c>
      <c r="C37" s="7" t="s">
        <v>78</v>
      </c>
      <c r="D37" s="6" t="s">
        <v>79</v>
      </c>
      <c r="E37" s="11">
        <v>3</v>
      </c>
      <c r="F37" s="22" t="s">
        <v>5</v>
      </c>
      <c r="G37" s="11">
        <f t="shared" si="0"/>
        <v>4</v>
      </c>
      <c r="H37" s="11">
        <f t="shared" si="2"/>
        <v>12</v>
      </c>
      <c r="I37" s="11">
        <f>SUM(SUMIF(F32:F37,{"A","B+","B","C+","C","D+","D","F"},E32:E37))</f>
        <v>18</v>
      </c>
      <c r="J37" s="11">
        <f>SUM(H32:H37)</f>
        <v>70.5</v>
      </c>
      <c r="K37" s="11">
        <f>J37/I37</f>
        <v>3.9166666666666665</v>
      </c>
    </row>
    <row r="38" spans="1:11" ht="15.75">
      <c r="A38" s="3">
        <v>2562</v>
      </c>
      <c r="B38" s="3">
        <v>2</v>
      </c>
      <c r="C38" s="1" t="s">
        <v>80</v>
      </c>
      <c r="D38" s="3" t="s">
        <v>81</v>
      </c>
      <c r="E38" s="10">
        <v>3</v>
      </c>
      <c r="F38" s="21" t="s">
        <v>11</v>
      </c>
      <c r="G38" s="10">
        <f t="shared" si="0"/>
        <v>3.5</v>
      </c>
      <c r="H38" s="10">
        <f t="shared" si="2"/>
        <v>10.5</v>
      </c>
    </row>
    <row r="39" spans="1:11" ht="15.75">
      <c r="A39" s="3">
        <v>2562</v>
      </c>
      <c r="B39" s="3">
        <v>2</v>
      </c>
      <c r="C39" s="1" t="s">
        <v>82</v>
      </c>
      <c r="D39" s="3" t="s">
        <v>83</v>
      </c>
      <c r="E39" s="10">
        <v>3</v>
      </c>
      <c r="F39" s="21" t="s">
        <v>5</v>
      </c>
      <c r="G39" s="10">
        <f t="shared" si="0"/>
        <v>4</v>
      </c>
      <c r="H39" s="10">
        <f t="shared" si="2"/>
        <v>12</v>
      </c>
    </row>
    <row r="40" spans="1:11" ht="15.75">
      <c r="A40" s="3">
        <v>2562</v>
      </c>
      <c r="B40" s="3">
        <v>2</v>
      </c>
      <c r="C40" s="1" t="s">
        <v>84</v>
      </c>
      <c r="D40" s="3" t="s">
        <v>85</v>
      </c>
      <c r="E40" s="10">
        <v>3</v>
      </c>
      <c r="F40" s="21" t="s">
        <v>5</v>
      </c>
      <c r="G40" s="10">
        <f t="shared" si="0"/>
        <v>4</v>
      </c>
      <c r="H40" s="10">
        <f t="shared" si="2"/>
        <v>12</v>
      </c>
    </row>
    <row r="41" spans="1:11" ht="15.75">
      <c r="A41" s="3">
        <v>2562</v>
      </c>
      <c r="B41" s="3">
        <v>2</v>
      </c>
      <c r="C41" s="1" t="s">
        <v>86</v>
      </c>
      <c r="D41" s="3" t="s">
        <v>87</v>
      </c>
      <c r="E41" s="10">
        <v>3</v>
      </c>
      <c r="F41" s="21" t="s">
        <v>5</v>
      </c>
      <c r="G41" s="10">
        <f t="shared" si="0"/>
        <v>4</v>
      </c>
      <c r="H41" s="10">
        <f t="shared" si="2"/>
        <v>12</v>
      </c>
    </row>
    <row r="42" spans="1:11" ht="15.75">
      <c r="A42" s="3">
        <v>2562</v>
      </c>
      <c r="B42" s="3">
        <v>2</v>
      </c>
      <c r="C42" s="1" t="s">
        <v>88</v>
      </c>
      <c r="D42" s="3" t="s">
        <v>89</v>
      </c>
      <c r="E42" s="10">
        <v>3</v>
      </c>
      <c r="F42" s="21" t="s">
        <v>2</v>
      </c>
      <c r="G42" s="10">
        <f t="shared" si="0"/>
        <v>2.5</v>
      </c>
      <c r="H42" s="10">
        <f t="shared" si="2"/>
        <v>7.5</v>
      </c>
    </row>
    <row r="43" spans="1:11" ht="15.75">
      <c r="A43" s="3">
        <v>2562</v>
      </c>
      <c r="B43" s="3">
        <v>2</v>
      </c>
      <c r="C43" s="1" t="s">
        <v>90</v>
      </c>
      <c r="D43" s="3" t="s">
        <v>91</v>
      </c>
      <c r="E43" s="10">
        <v>2</v>
      </c>
      <c r="F43" s="21" t="s">
        <v>92</v>
      </c>
      <c r="G43" s="10" t="str">
        <f t="shared" si="0"/>
        <v/>
      </c>
      <c r="H43" s="10" t="str">
        <f t="shared" si="2"/>
        <v/>
      </c>
    </row>
    <row r="44" spans="1:11" ht="15.75">
      <c r="A44" s="6">
        <v>2562</v>
      </c>
      <c r="B44" s="6">
        <v>2</v>
      </c>
      <c r="C44" s="7" t="s">
        <v>93</v>
      </c>
      <c r="D44" s="6" t="s">
        <v>94</v>
      </c>
      <c r="E44" s="11">
        <v>3</v>
      </c>
      <c r="F44" s="22" t="s">
        <v>5</v>
      </c>
      <c r="G44" s="11">
        <f t="shared" si="0"/>
        <v>4</v>
      </c>
      <c r="H44" s="11">
        <f t="shared" si="2"/>
        <v>12</v>
      </c>
      <c r="I44" s="11">
        <f>SUM(SUMIF(F38:F44,{"A","B+","B","C+","C","D+","D","F"},E38:E44))</f>
        <v>18</v>
      </c>
      <c r="J44" s="11">
        <f>SUM(H38:H44)</f>
        <v>66</v>
      </c>
      <c r="K44" s="11">
        <f>J44/I44</f>
        <v>3.6666666666666665</v>
      </c>
    </row>
    <row r="45" spans="1:11" ht="15.75">
      <c r="A45" s="3">
        <v>2563</v>
      </c>
      <c r="B45" s="3">
        <v>1</v>
      </c>
      <c r="C45" s="1" t="s">
        <v>95</v>
      </c>
      <c r="D45" s="3" t="s">
        <v>96</v>
      </c>
      <c r="E45" s="10">
        <v>3</v>
      </c>
      <c r="F45" s="21" t="s">
        <v>11</v>
      </c>
      <c r="G45" s="10">
        <f t="shared" si="0"/>
        <v>3.5</v>
      </c>
      <c r="H45" s="10">
        <f t="shared" si="2"/>
        <v>10.5</v>
      </c>
    </row>
    <row r="46" spans="1:11" ht="15.75">
      <c r="A46" s="3">
        <v>2563</v>
      </c>
      <c r="B46" s="3">
        <v>1</v>
      </c>
      <c r="C46" s="1" t="s">
        <v>97</v>
      </c>
      <c r="D46" s="3" t="s">
        <v>98</v>
      </c>
      <c r="E46" s="10">
        <v>3</v>
      </c>
      <c r="F46" s="21" t="s">
        <v>5</v>
      </c>
      <c r="G46" s="10">
        <f t="shared" si="0"/>
        <v>4</v>
      </c>
      <c r="H46" s="10">
        <f t="shared" si="2"/>
        <v>12</v>
      </c>
    </row>
    <row r="47" spans="1:11" ht="15.75">
      <c r="A47" s="3">
        <v>2563</v>
      </c>
      <c r="B47" s="3">
        <v>1</v>
      </c>
      <c r="C47" s="1" t="s">
        <v>99</v>
      </c>
      <c r="D47" s="3" t="s">
        <v>100</v>
      </c>
      <c r="E47" s="10">
        <v>3</v>
      </c>
      <c r="F47" s="21" t="s">
        <v>11</v>
      </c>
      <c r="G47" s="10">
        <f t="shared" si="0"/>
        <v>3.5</v>
      </c>
      <c r="H47" s="10">
        <f t="shared" si="2"/>
        <v>10.5</v>
      </c>
    </row>
    <row r="48" spans="1:11" ht="15.75">
      <c r="A48" s="3">
        <v>2563</v>
      </c>
      <c r="B48" s="3">
        <v>1</v>
      </c>
      <c r="C48" s="1" t="s">
        <v>101</v>
      </c>
      <c r="D48" s="3" t="s">
        <v>102</v>
      </c>
      <c r="E48" s="10">
        <v>3</v>
      </c>
      <c r="F48" s="21" t="s">
        <v>5</v>
      </c>
      <c r="G48" s="10">
        <f t="shared" si="0"/>
        <v>4</v>
      </c>
      <c r="H48" s="10">
        <f t="shared" si="2"/>
        <v>12</v>
      </c>
    </row>
    <row r="49" spans="1:11" ht="15.75">
      <c r="A49" s="6">
        <v>2563</v>
      </c>
      <c r="B49" s="6">
        <v>1</v>
      </c>
      <c r="C49" s="7" t="s">
        <v>105</v>
      </c>
      <c r="D49" s="6" t="s">
        <v>106</v>
      </c>
      <c r="E49" s="11">
        <v>3</v>
      </c>
      <c r="F49" s="22" t="s">
        <v>92</v>
      </c>
      <c r="G49" s="11" t="str">
        <f t="shared" si="0"/>
        <v/>
      </c>
      <c r="H49" s="11" t="str">
        <f t="shared" si="2"/>
        <v/>
      </c>
      <c r="I49" s="11">
        <f>SUM(SUMIF(F45:F49,{"A","B+","B","C+","C","D+","D","F"},E45:E49))</f>
        <v>12</v>
      </c>
      <c r="J49" s="11">
        <f>SUM(H45:H49)</f>
        <v>45</v>
      </c>
      <c r="K49" s="11">
        <f>J49/I49</f>
        <v>3.75</v>
      </c>
    </row>
    <row r="50" spans="1:11" ht="15.75">
      <c r="A50" s="8">
        <v>2563</v>
      </c>
      <c r="B50" s="8">
        <v>2</v>
      </c>
      <c r="C50" s="9" t="s">
        <v>103</v>
      </c>
      <c r="D50" s="8" t="s">
        <v>104</v>
      </c>
      <c r="E50" s="12">
        <v>3</v>
      </c>
      <c r="F50" s="23" t="s">
        <v>92</v>
      </c>
      <c r="G50" s="12" t="str">
        <f t="shared" si="0"/>
        <v/>
      </c>
      <c r="H50" s="12" t="str">
        <f t="shared" si="2"/>
        <v/>
      </c>
      <c r="I50" s="12">
        <f>SUM(SUMIF(F50:F50,{"A","B+","B","C+","C","D+","D","F"},E50:E50))</f>
        <v>0</v>
      </c>
      <c r="J50" s="12">
        <f>SUM(H50:H50)</f>
        <v>0</v>
      </c>
      <c r="K50" s="12">
        <f>IF(I50&gt;0,J50/I50,0)</f>
        <v>0</v>
      </c>
    </row>
    <row r="51" spans="1:11" ht="15.75">
      <c r="C51" s="1"/>
      <c r="I51" s="10">
        <f>SUM(SUMIF(F1:F50,{"A","B+","B","C+","C","D+","D","F"},E1:E50))</f>
        <v>118</v>
      </c>
      <c r="J51" s="10">
        <f>SUM(H1:H50)</f>
        <v>403</v>
      </c>
      <c r="K51" s="10">
        <f>J51/I51</f>
        <v>3.4152542372881354</v>
      </c>
    </row>
    <row r="52" spans="1:11" ht="15.75">
      <c r="C52" s="1"/>
    </row>
    <row r="53" spans="1:11" ht="15.75">
      <c r="C53" s="1"/>
    </row>
    <row r="54" spans="1:11" ht="15.75">
      <c r="C54" s="1"/>
    </row>
    <row r="55" spans="1:11" ht="15.75">
      <c r="C55" s="1"/>
    </row>
    <row r="56" spans="1:11" ht="15.75">
      <c r="C56" s="1"/>
    </row>
    <row r="57" spans="1:11" ht="15.75">
      <c r="C57" s="1"/>
    </row>
    <row r="58" spans="1:11" ht="15.75">
      <c r="C58" s="1"/>
    </row>
    <row r="59" spans="1:11" ht="15.75">
      <c r="C59" s="1"/>
    </row>
    <row r="60" spans="1:11" ht="15.75">
      <c r="C60" s="1"/>
    </row>
    <row r="61" spans="1:11" ht="15.75">
      <c r="C61" s="1"/>
    </row>
    <row r="62" spans="1:11" ht="15.75">
      <c r="C62" s="1"/>
    </row>
    <row r="63" spans="1:11" ht="15.75">
      <c r="C63" s="1"/>
    </row>
    <row r="64" spans="1:11" ht="15.75">
      <c r="C64" s="1"/>
    </row>
    <row r="65" spans="3:3" ht="15.75">
      <c r="C65" s="1"/>
    </row>
    <row r="66" spans="3:3" ht="15.75">
      <c r="C66" s="1"/>
    </row>
    <row r="67" spans="3:3" ht="15.75">
      <c r="C67" s="1"/>
    </row>
    <row r="68" spans="3:3" ht="15.75">
      <c r="C68" s="1"/>
    </row>
    <row r="69" spans="3:3" ht="15.75">
      <c r="C69" s="1"/>
    </row>
    <row r="70" spans="3:3" ht="15.75">
      <c r="C70" s="1"/>
    </row>
    <row r="71" spans="3:3" ht="15.75">
      <c r="C71" s="1"/>
    </row>
    <row r="72" spans="3:3" ht="15.75">
      <c r="C72" s="1"/>
    </row>
    <row r="73" spans="3:3" ht="15.75">
      <c r="C73" s="1"/>
    </row>
    <row r="74" spans="3:3" ht="15.75">
      <c r="C74" s="1"/>
    </row>
    <row r="75" spans="3:3" ht="15.75">
      <c r="C75" s="1"/>
    </row>
    <row r="76" spans="3:3" ht="15.75">
      <c r="C76" s="1"/>
    </row>
    <row r="77" spans="3:3" ht="15.75">
      <c r="C77" s="1"/>
    </row>
    <row r="78" spans="3:3" ht="15.75">
      <c r="C78" s="1"/>
    </row>
    <row r="79" spans="3:3" ht="15.75">
      <c r="C79" s="1"/>
    </row>
    <row r="80" spans="3:3" ht="15.75">
      <c r="C80" s="1"/>
    </row>
    <row r="81" spans="3:3" ht="15.75">
      <c r="C81" s="1"/>
    </row>
    <row r="82" spans="3:3" ht="15.75">
      <c r="C82" s="1"/>
    </row>
    <row r="83" spans="3:3" ht="15.75">
      <c r="C83" s="1"/>
    </row>
    <row r="84" spans="3:3" ht="15.75">
      <c r="C84" s="1"/>
    </row>
    <row r="85" spans="3:3" ht="15.75">
      <c r="C85" s="1"/>
    </row>
    <row r="86" spans="3:3" ht="15.75">
      <c r="C86" s="1"/>
    </row>
    <row r="87" spans="3:3" ht="15.75">
      <c r="C87" s="1"/>
    </row>
    <row r="88" spans="3:3" ht="15.75">
      <c r="C88" s="1"/>
    </row>
    <row r="89" spans="3:3" ht="15.75">
      <c r="C89" s="1"/>
    </row>
    <row r="90" spans="3:3" ht="15.75">
      <c r="C90" s="1"/>
    </row>
    <row r="91" spans="3:3" ht="15.75">
      <c r="C91" s="1"/>
    </row>
    <row r="92" spans="3:3" ht="15.75">
      <c r="C92" s="1"/>
    </row>
    <row r="93" spans="3:3" ht="15.75">
      <c r="C93" s="1"/>
    </row>
    <row r="94" spans="3:3" ht="15.75">
      <c r="C94" s="1"/>
    </row>
    <row r="95" spans="3:3" ht="15.75">
      <c r="C95" s="1"/>
    </row>
    <row r="96" spans="3:3" ht="15.75">
      <c r="C96" s="1"/>
    </row>
    <row r="97" spans="3:3" ht="15.75">
      <c r="C97" s="1"/>
    </row>
    <row r="98" spans="3:3" ht="15.75">
      <c r="C98" s="1"/>
    </row>
    <row r="99" spans="3:3" ht="15.75">
      <c r="C99" s="1"/>
    </row>
    <row r="100" spans="3:3" ht="15.75">
      <c r="C100" s="1"/>
    </row>
    <row r="101" spans="3:3" ht="15.75">
      <c r="C101" s="1"/>
    </row>
    <row r="102" spans="3:3" ht="15.75">
      <c r="C102" s="1"/>
    </row>
    <row r="103" spans="3:3" ht="15.75">
      <c r="C103" s="1"/>
    </row>
    <row r="104" spans="3:3" ht="15.75">
      <c r="C104" s="1"/>
    </row>
    <row r="105" spans="3:3" ht="15.75">
      <c r="C105" s="1"/>
    </row>
    <row r="106" spans="3:3" ht="15.75">
      <c r="C106" s="1"/>
    </row>
    <row r="107" spans="3:3" ht="15.75">
      <c r="C107" s="1"/>
    </row>
    <row r="108" spans="3:3" ht="15.75">
      <c r="C108" s="1"/>
    </row>
    <row r="109" spans="3:3" ht="15.75">
      <c r="C109" s="1"/>
    </row>
    <row r="110" spans="3:3" ht="15.75">
      <c r="C110" s="1"/>
    </row>
    <row r="111" spans="3:3" ht="15.75">
      <c r="C111" s="1"/>
    </row>
    <row r="112" spans="3:3" ht="15.75">
      <c r="C112" s="1"/>
    </row>
    <row r="113" spans="3:3" ht="15.75">
      <c r="C113" s="1"/>
    </row>
    <row r="114" spans="3:3" ht="15.75">
      <c r="C114" s="1"/>
    </row>
    <row r="115" spans="3:3" ht="15.75">
      <c r="C115" s="1"/>
    </row>
    <row r="116" spans="3:3" ht="15.75">
      <c r="C116" s="1"/>
    </row>
    <row r="117" spans="3:3" ht="15.75">
      <c r="C117" s="1"/>
    </row>
    <row r="118" spans="3:3" ht="15.75">
      <c r="C118" s="1"/>
    </row>
    <row r="119" spans="3:3" ht="15.75">
      <c r="C119" s="1"/>
    </row>
    <row r="120" spans="3:3" ht="15.75">
      <c r="C120" s="1"/>
    </row>
    <row r="121" spans="3:3" ht="15.75">
      <c r="C121" s="1"/>
    </row>
    <row r="122" spans="3:3" ht="15.75">
      <c r="C122" s="1"/>
    </row>
    <row r="123" spans="3:3" ht="15.75">
      <c r="C123" s="1"/>
    </row>
    <row r="124" spans="3:3" ht="15.75">
      <c r="C124" s="1"/>
    </row>
    <row r="125" spans="3:3" ht="15.75">
      <c r="C125" s="1"/>
    </row>
    <row r="126" spans="3:3" ht="15.75">
      <c r="C126" s="1"/>
    </row>
    <row r="127" spans="3:3" ht="15.75">
      <c r="C127" s="1"/>
    </row>
    <row r="128" spans="3:3" ht="15.75">
      <c r="C128" s="1"/>
    </row>
    <row r="129" spans="3:3" ht="15.75">
      <c r="C129" s="1"/>
    </row>
    <row r="130" spans="3:3" ht="15.75">
      <c r="C130" s="1"/>
    </row>
    <row r="131" spans="3:3" ht="15.75">
      <c r="C131" s="1"/>
    </row>
    <row r="132" spans="3:3" ht="15.75">
      <c r="C132" s="1"/>
    </row>
    <row r="133" spans="3:3" ht="15.75">
      <c r="C133" s="1"/>
    </row>
    <row r="134" spans="3:3" ht="15.75">
      <c r="C134" s="1"/>
    </row>
    <row r="135" spans="3:3" ht="15.75">
      <c r="C135" s="1"/>
    </row>
    <row r="136" spans="3:3" ht="15.75">
      <c r="C136" s="1"/>
    </row>
    <row r="137" spans="3:3" ht="15.75">
      <c r="C137" s="1"/>
    </row>
    <row r="138" spans="3:3" ht="15.75">
      <c r="C138" s="1"/>
    </row>
    <row r="139" spans="3:3" ht="15.75">
      <c r="C139" s="1"/>
    </row>
    <row r="140" spans="3:3" ht="15.75">
      <c r="C140" s="1"/>
    </row>
    <row r="141" spans="3:3" ht="15.75">
      <c r="C141" s="1"/>
    </row>
    <row r="142" spans="3:3" ht="15.75">
      <c r="C142" s="1"/>
    </row>
    <row r="143" spans="3:3" ht="15.75">
      <c r="C143" s="1"/>
    </row>
    <row r="144" spans="3:3" ht="15.75">
      <c r="C144" s="1"/>
    </row>
    <row r="145" spans="3:3" ht="15.75">
      <c r="C145" s="1"/>
    </row>
    <row r="146" spans="3:3" ht="15.75">
      <c r="C146" s="1"/>
    </row>
    <row r="147" spans="3:3" ht="15.75">
      <c r="C147" s="1"/>
    </row>
    <row r="148" spans="3:3" ht="15.75">
      <c r="C148" s="1"/>
    </row>
    <row r="149" spans="3:3" ht="15.75">
      <c r="C149" s="1"/>
    </row>
    <row r="150" spans="3:3" ht="15.75">
      <c r="C150" s="1"/>
    </row>
    <row r="151" spans="3:3" ht="15.75">
      <c r="C151" s="1"/>
    </row>
    <row r="152" spans="3:3" ht="15.75">
      <c r="C152" s="1"/>
    </row>
    <row r="153" spans="3:3" ht="15.75">
      <c r="C153" s="1"/>
    </row>
    <row r="154" spans="3:3" ht="15.75">
      <c r="C154" s="1"/>
    </row>
    <row r="155" spans="3:3" ht="15.75">
      <c r="C155" s="1"/>
    </row>
    <row r="156" spans="3:3" ht="15.75">
      <c r="C156" s="1"/>
    </row>
    <row r="157" spans="3:3" ht="15.75">
      <c r="C157" s="1"/>
    </row>
    <row r="158" spans="3:3" ht="15.75">
      <c r="C158" s="1"/>
    </row>
    <row r="159" spans="3:3" ht="15.75">
      <c r="C159" s="1"/>
    </row>
    <row r="160" spans="3:3" ht="15.75">
      <c r="C160" s="1"/>
    </row>
    <row r="161" spans="3:3" ht="15.75">
      <c r="C161" s="1"/>
    </row>
    <row r="162" spans="3:3" ht="15.75">
      <c r="C162" s="1"/>
    </row>
    <row r="163" spans="3:3" ht="15.75">
      <c r="C163" s="1"/>
    </row>
    <row r="164" spans="3:3" ht="15.75">
      <c r="C164" s="1"/>
    </row>
    <row r="165" spans="3:3" ht="15.75">
      <c r="C165" s="1"/>
    </row>
    <row r="166" spans="3:3" ht="15.75">
      <c r="C166" s="1"/>
    </row>
    <row r="167" spans="3:3" ht="15.75">
      <c r="C167" s="1"/>
    </row>
    <row r="168" spans="3:3" ht="15.75">
      <c r="C168" s="1"/>
    </row>
    <row r="169" spans="3:3" ht="15.75">
      <c r="C169" s="1"/>
    </row>
    <row r="170" spans="3:3" ht="15.75">
      <c r="C170" s="1"/>
    </row>
    <row r="171" spans="3:3" ht="15.75">
      <c r="C171" s="1"/>
    </row>
    <row r="172" spans="3:3" ht="15.75">
      <c r="C172" s="2"/>
    </row>
    <row r="173" spans="3:3" ht="21">
      <c r="C173" s="4"/>
    </row>
    <row r="174" spans="3:3" ht="21">
      <c r="C174" s="4"/>
    </row>
    <row r="175" spans="3:3" ht="18.75">
      <c r="C175" s="5"/>
    </row>
    <row r="176" spans="3:3" ht="18.75">
      <c r="C176" s="5"/>
    </row>
    <row r="177" spans="3:3" ht="18.75">
      <c r="C177" s="5"/>
    </row>
    <row r="178" spans="3:3" ht="15.75">
      <c r="C178" s="1"/>
    </row>
  </sheetData>
  <pageMargins left="0.7" right="0.7" top="0.75" bottom="0.75" header="0.3" footer="0.3"/>
  <pageSetup paperSize="9" orientation="portrait" horizontalDpi="4294967293" verticalDpi="0" r:id="rId1"/>
  <ignoredErrors>
    <ignoredError sqref="K50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"/>
  <sheetViews>
    <sheetView workbookViewId="0">
      <selection activeCell="F56" sqref="F1:F56"/>
    </sheetView>
  </sheetViews>
  <sheetFormatPr defaultRowHeight="15"/>
  <cols>
    <col min="1" max="1" width="5" bestFit="1" customWidth="1"/>
    <col min="2" max="2" width="2" bestFit="1" customWidth="1"/>
    <col min="3" max="3" width="9" bestFit="1" customWidth="1"/>
    <col min="4" max="4" width="48.140625" bestFit="1" customWidth="1"/>
    <col min="5" max="8" width="5" style="13" customWidth="1"/>
  </cols>
  <sheetData>
    <row r="1" spans="1:11">
      <c r="A1">
        <v>2563</v>
      </c>
      <c r="B1">
        <v>1</v>
      </c>
      <c r="C1" t="s">
        <v>107</v>
      </c>
      <c r="D1" t="s">
        <v>108</v>
      </c>
      <c r="E1" s="13">
        <v>3</v>
      </c>
      <c r="F1" s="18" t="s">
        <v>5</v>
      </c>
      <c r="G1" s="10">
        <f>IF(F1="A",4,IF(F1="B+",3.5,IF(F1="B",3,IF(F1="C+",2.5,IF(F1="C",2,IF(F1="D+",1.5,IF(F1="D",1,IF(F1="F",0,0))))))))</f>
        <v>4</v>
      </c>
      <c r="H1" s="10">
        <f>IF(G1="","",E1*G1)</f>
        <v>12</v>
      </c>
    </row>
    <row r="2" spans="1:11">
      <c r="A2">
        <v>2563</v>
      </c>
      <c r="B2">
        <v>1</v>
      </c>
      <c r="C2" t="s">
        <v>109</v>
      </c>
      <c r="D2" t="s">
        <v>110</v>
      </c>
      <c r="E2" s="13">
        <v>3</v>
      </c>
      <c r="F2" s="18" t="s">
        <v>8</v>
      </c>
      <c r="G2" s="10">
        <f t="shared" ref="G2:G56" si="0">IF(F2="A",4,IF(F2="B+",3.5,IF(F2="B",3,IF(F2="C+",2.5,IF(F2="C",2,IF(F2="D+",1.5,IF(F2="D",1,IF(F2="F",0,0))))))))</f>
        <v>3</v>
      </c>
      <c r="H2" s="10">
        <f t="shared" ref="H2:H56" si="1">IF(G2="","",E2*G2)</f>
        <v>9</v>
      </c>
    </row>
    <row r="3" spans="1:11">
      <c r="A3">
        <v>2563</v>
      </c>
      <c r="B3">
        <v>1</v>
      </c>
      <c r="C3" t="s">
        <v>111</v>
      </c>
      <c r="D3" t="s">
        <v>10</v>
      </c>
      <c r="E3" s="13">
        <v>3</v>
      </c>
      <c r="F3" s="18" t="s">
        <v>8</v>
      </c>
      <c r="G3" s="10">
        <f t="shared" si="0"/>
        <v>3</v>
      </c>
      <c r="H3" s="10">
        <f t="shared" si="1"/>
        <v>9</v>
      </c>
    </row>
    <row r="4" spans="1:11">
      <c r="A4">
        <v>2563</v>
      </c>
      <c r="B4">
        <v>1</v>
      </c>
      <c r="C4" t="s">
        <v>112</v>
      </c>
      <c r="D4" t="s">
        <v>22</v>
      </c>
      <c r="E4" s="13">
        <v>3</v>
      </c>
      <c r="F4" s="18" t="s">
        <v>8</v>
      </c>
      <c r="G4" s="10">
        <f t="shared" si="0"/>
        <v>3</v>
      </c>
      <c r="H4" s="10">
        <f t="shared" si="1"/>
        <v>9</v>
      </c>
    </row>
    <row r="5" spans="1:11">
      <c r="A5">
        <v>2563</v>
      </c>
      <c r="B5">
        <v>1</v>
      </c>
      <c r="C5" t="s">
        <v>113</v>
      </c>
      <c r="D5" t="s">
        <v>114</v>
      </c>
      <c r="E5" s="13">
        <v>3</v>
      </c>
      <c r="F5" s="18" t="s">
        <v>5</v>
      </c>
      <c r="G5" s="10">
        <f t="shared" si="0"/>
        <v>4</v>
      </c>
      <c r="H5" s="10">
        <f t="shared" si="1"/>
        <v>12</v>
      </c>
    </row>
    <row r="6" spans="1:11">
      <c r="A6">
        <v>2563</v>
      </c>
      <c r="B6">
        <v>1</v>
      </c>
      <c r="C6" t="s">
        <v>115</v>
      </c>
      <c r="D6" t="s">
        <v>116</v>
      </c>
      <c r="E6" s="13">
        <v>4</v>
      </c>
      <c r="F6" s="18" t="s">
        <v>5</v>
      </c>
      <c r="G6" s="10">
        <f t="shared" si="0"/>
        <v>4</v>
      </c>
      <c r="H6" s="10">
        <f t="shared" si="1"/>
        <v>16</v>
      </c>
    </row>
    <row r="7" spans="1:11">
      <c r="A7" s="14">
        <v>2563</v>
      </c>
      <c r="B7" s="14">
        <v>1</v>
      </c>
      <c r="C7" s="14" t="s">
        <v>117</v>
      </c>
      <c r="D7" s="14" t="s">
        <v>118</v>
      </c>
      <c r="E7" s="15">
        <v>3</v>
      </c>
      <c r="F7" s="19" t="s">
        <v>8</v>
      </c>
      <c r="G7" s="11">
        <f t="shared" si="0"/>
        <v>3</v>
      </c>
      <c r="H7" s="11">
        <f t="shared" si="1"/>
        <v>9</v>
      </c>
      <c r="I7" s="11">
        <f>SUM(SUMIF(F1:F7,{"A","B+","B","C+","C","D+","D","F"},E1:E7))</f>
        <v>22</v>
      </c>
      <c r="J7" s="11">
        <f>SUM(H1:H7)</f>
        <v>76</v>
      </c>
      <c r="K7" s="11">
        <f>J7/I7</f>
        <v>3.4545454545454546</v>
      </c>
    </row>
    <row r="8" spans="1:11">
      <c r="A8">
        <v>2563</v>
      </c>
      <c r="B8">
        <v>2</v>
      </c>
      <c r="C8" t="s">
        <v>119</v>
      </c>
      <c r="D8" t="s">
        <v>37</v>
      </c>
      <c r="E8" s="13">
        <v>3</v>
      </c>
      <c r="F8" s="18" t="s">
        <v>8</v>
      </c>
      <c r="G8" s="10">
        <f t="shared" si="0"/>
        <v>3</v>
      </c>
      <c r="H8" s="10">
        <f t="shared" si="1"/>
        <v>9</v>
      </c>
    </row>
    <row r="9" spans="1:11">
      <c r="A9">
        <v>2563</v>
      </c>
      <c r="B9">
        <v>2</v>
      </c>
      <c r="C9" t="s">
        <v>120</v>
      </c>
      <c r="D9" t="s">
        <v>28</v>
      </c>
      <c r="E9" s="13">
        <v>3</v>
      </c>
      <c r="F9" s="18" t="s">
        <v>8</v>
      </c>
      <c r="G9" s="10">
        <f t="shared" si="0"/>
        <v>3</v>
      </c>
      <c r="H9" s="10">
        <f t="shared" si="1"/>
        <v>9</v>
      </c>
    </row>
    <row r="10" spans="1:11">
      <c r="A10">
        <v>2563</v>
      </c>
      <c r="B10">
        <v>2</v>
      </c>
      <c r="C10" t="s">
        <v>121</v>
      </c>
      <c r="D10" t="s">
        <v>122</v>
      </c>
      <c r="E10" s="13">
        <v>3</v>
      </c>
      <c r="F10" s="18" t="s">
        <v>11</v>
      </c>
      <c r="G10" s="10">
        <f t="shared" si="0"/>
        <v>3.5</v>
      </c>
      <c r="H10" s="10">
        <f t="shared" si="1"/>
        <v>10.5</v>
      </c>
    </row>
    <row r="11" spans="1:11">
      <c r="A11">
        <v>2563</v>
      </c>
      <c r="B11">
        <v>2</v>
      </c>
      <c r="C11" t="s">
        <v>123</v>
      </c>
      <c r="D11" t="s">
        <v>124</v>
      </c>
      <c r="E11" s="13">
        <v>2</v>
      </c>
      <c r="F11" s="18" t="s">
        <v>11</v>
      </c>
      <c r="G11" s="10">
        <f t="shared" si="0"/>
        <v>3.5</v>
      </c>
      <c r="H11" s="10">
        <f t="shared" si="1"/>
        <v>7</v>
      </c>
    </row>
    <row r="12" spans="1:11">
      <c r="A12">
        <v>2563</v>
      </c>
      <c r="B12">
        <v>2</v>
      </c>
      <c r="C12" t="s">
        <v>125</v>
      </c>
      <c r="D12" t="s">
        <v>126</v>
      </c>
      <c r="E12" s="13">
        <v>3</v>
      </c>
      <c r="F12" s="18" t="s">
        <v>5</v>
      </c>
      <c r="G12" s="10">
        <f t="shared" si="0"/>
        <v>4</v>
      </c>
      <c r="H12" s="10">
        <f t="shared" si="1"/>
        <v>12</v>
      </c>
    </row>
    <row r="13" spans="1:11">
      <c r="A13">
        <v>2563</v>
      </c>
      <c r="B13">
        <v>2</v>
      </c>
      <c r="C13" t="s">
        <v>127</v>
      </c>
      <c r="D13" t="s">
        <v>128</v>
      </c>
      <c r="E13" s="13">
        <v>3</v>
      </c>
      <c r="F13" s="18" t="s">
        <v>5</v>
      </c>
      <c r="G13" s="10">
        <f t="shared" si="0"/>
        <v>4</v>
      </c>
      <c r="H13" s="10">
        <f t="shared" si="1"/>
        <v>12</v>
      </c>
    </row>
    <row r="14" spans="1:11">
      <c r="A14" s="14">
        <v>2563</v>
      </c>
      <c r="B14" s="14">
        <v>2</v>
      </c>
      <c r="C14" s="14" t="s">
        <v>129</v>
      </c>
      <c r="D14" s="14" t="s">
        <v>130</v>
      </c>
      <c r="E14" s="15">
        <v>2</v>
      </c>
      <c r="F14" s="19" t="s">
        <v>11</v>
      </c>
      <c r="G14" s="11">
        <f t="shared" si="0"/>
        <v>3.5</v>
      </c>
      <c r="H14" s="11">
        <f t="shared" si="1"/>
        <v>7</v>
      </c>
      <c r="I14" s="11">
        <f>SUM(SUMIF(F8:F14,{"A","B+","B","C+","C","D+","D","F"},E8:E14))</f>
        <v>19</v>
      </c>
      <c r="J14" s="11">
        <f>SUM(H8:H14)</f>
        <v>66.5</v>
      </c>
      <c r="K14" s="11">
        <f>J14/I14</f>
        <v>3.5</v>
      </c>
    </row>
    <row r="15" spans="1:11">
      <c r="A15">
        <v>2563</v>
      </c>
      <c r="B15">
        <v>3</v>
      </c>
      <c r="C15" t="s">
        <v>131</v>
      </c>
      <c r="D15" t="s">
        <v>213</v>
      </c>
      <c r="E15" s="13">
        <v>3</v>
      </c>
      <c r="F15" s="18" t="s">
        <v>5</v>
      </c>
      <c r="G15" s="10">
        <f t="shared" si="0"/>
        <v>4</v>
      </c>
      <c r="H15" s="10">
        <f t="shared" si="1"/>
        <v>12</v>
      </c>
    </row>
    <row r="16" spans="1:11">
      <c r="A16">
        <v>2563</v>
      </c>
      <c r="B16">
        <v>3</v>
      </c>
      <c r="C16" t="s">
        <v>132</v>
      </c>
      <c r="D16" t="s">
        <v>133</v>
      </c>
      <c r="E16" s="13">
        <v>3</v>
      </c>
      <c r="F16" s="18" t="s">
        <v>5</v>
      </c>
      <c r="G16" s="10">
        <f t="shared" si="0"/>
        <v>4</v>
      </c>
      <c r="H16" s="10">
        <f t="shared" si="1"/>
        <v>12</v>
      </c>
    </row>
    <row r="17" spans="1:11">
      <c r="A17" s="14">
        <v>2563</v>
      </c>
      <c r="B17" s="14">
        <v>3</v>
      </c>
      <c r="C17" s="14" t="s">
        <v>134</v>
      </c>
      <c r="D17" s="14" t="s">
        <v>135</v>
      </c>
      <c r="E17" s="15">
        <v>2</v>
      </c>
      <c r="F17" s="19" t="s">
        <v>11</v>
      </c>
      <c r="G17" s="11">
        <f t="shared" si="0"/>
        <v>3.5</v>
      </c>
      <c r="H17" s="11">
        <f t="shared" si="1"/>
        <v>7</v>
      </c>
      <c r="I17" s="11">
        <f>SUM(SUMIF(F15:F17,{"A","B+","B","C+","C","D+","D","F"},E15:E17))</f>
        <v>8</v>
      </c>
      <c r="J17" s="11">
        <f>SUM(H15:H17)</f>
        <v>31</v>
      </c>
      <c r="K17" s="11">
        <f>J17/I17</f>
        <v>3.875</v>
      </c>
    </row>
    <row r="18" spans="1:11">
      <c r="A18">
        <v>2564</v>
      </c>
      <c r="B18">
        <v>1</v>
      </c>
      <c r="C18" t="s">
        <v>136</v>
      </c>
      <c r="D18" t="s">
        <v>45</v>
      </c>
      <c r="E18" s="13">
        <v>3</v>
      </c>
      <c r="F18" s="18" t="s">
        <v>137</v>
      </c>
      <c r="G18" s="10">
        <f t="shared" si="0"/>
        <v>1</v>
      </c>
      <c r="H18" s="10">
        <f t="shared" si="1"/>
        <v>3</v>
      </c>
    </row>
    <row r="19" spans="1:11">
      <c r="A19">
        <v>2564</v>
      </c>
      <c r="B19">
        <v>1</v>
      </c>
      <c r="C19" t="s">
        <v>138</v>
      </c>
      <c r="D19" t="s">
        <v>139</v>
      </c>
      <c r="E19" s="13">
        <v>3</v>
      </c>
      <c r="F19" s="18" t="s">
        <v>137</v>
      </c>
      <c r="G19" s="10">
        <f t="shared" si="0"/>
        <v>1</v>
      </c>
      <c r="H19" s="10">
        <f t="shared" si="1"/>
        <v>3</v>
      </c>
    </row>
    <row r="20" spans="1:11">
      <c r="A20">
        <v>2564</v>
      </c>
      <c r="B20">
        <v>1</v>
      </c>
      <c r="C20" t="s">
        <v>140</v>
      </c>
      <c r="D20" t="s">
        <v>141</v>
      </c>
      <c r="E20" s="13">
        <v>3</v>
      </c>
      <c r="F20" s="18" t="s">
        <v>137</v>
      </c>
      <c r="G20" s="10">
        <f t="shared" si="0"/>
        <v>1</v>
      </c>
      <c r="H20" s="10">
        <f t="shared" si="1"/>
        <v>3</v>
      </c>
    </row>
    <row r="21" spans="1:11">
      <c r="A21">
        <v>2564</v>
      </c>
      <c r="B21">
        <v>1</v>
      </c>
      <c r="C21" t="s">
        <v>142</v>
      </c>
      <c r="D21" t="s">
        <v>143</v>
      </c>
      <c r="E21" s="13">
        <v>2</v>
      </c>
      <c r="F21" s="18" t="s">
        <v>137</v>
      </c>
      <c r="G21" s="10">
        <f t="shared" si="0"/>
        <v>1</v>
      </c>
      <c r="H21" s="10">
        <f t="shared" si="1"/>
        <v>2</v>
      </c>
    </row>
    <row r="22" spans="1:11">
      <c r="A22">
        <v>2564</v>
      </c>
      <c r="B22">
        <v>1</v>
      </c>
      <c r="C22" t="s">
        <v>144</v>
      </c>
      <c r="D22" t="s">
        <v>145</v>
      </c>
      <c r="E22" s="13">
        <v>2</v>
      </c>
      <c r="F22" s="18" t="s">
        <v>137</v>
      </c>
      <c r="G22" s="10">
        <f t="shared" si="0"/>
        <v>1</v>
      </c>
      <c r="H22" s="10">
        <f t="shared" si="1"/>
        <v>2</v>
      </c>
    </row>
    <row r="23" spans="1:11">
      <c r="A23" s="14">
        <v>2564</v>
      </c>
      <c r="B23" s="14">
        <v>1</v>
      </c>
      <c r="C23" s="14" t="s">
        <v>146</v>
      </c>
      <c r="D23" s="14" t="s">
        <v>147</v>
      </c>
      <c r="E23" s="15">
        <v>2</v>
      </c>
      <c r="F23" s="19" t="s">
        <v>137</v>
      </c>
      <c r="G23" s="11">
        <f t="shared" si="0"/>
        <v>1</v>
      </c>
      <c r="H23" s="11">
        <f t="shared" si="1"/>
        <v>2</v>
      </c>
      <c r="I23" s="11">
        <f>SUM(SUMIF(F18:F23,{"A","B+","B","C+","C","D+","D","F"},E18:E23))</f>
        <v>15</v>
      </c>
      <c r="J23" s="11">
        <f>SUM(H18:H23)</f>
        <v>15</v>
      </c>
      <c r="K23" s="11">
        <f>J23/I23</f>
        <v>1</v>
      </c>
    </row>
    <row r="24" spans="1:11">
      <c r="A24">
        <v>2564</v>
      </c>
      <c r="B24">
        <v>2</v>
      </c>
      <c r="C24" t="s">
        <v>148</v>
      </c>
      <c r="D24" t="s">
        <v>65</v>
      </c>
      <c r="E24" s="13">
        <v>3</v>
      </c>
      <c r="F24" s="18" t="s">
        <v>137</v>
      </c>
      <c r="G24" s="10">
        <f t="shared" si="0"/>
        <v>1</v>
      </c>
      <c r="H24" s="10">
        <f t="shared" si="1"/>
        <v>3</v>
      </c>
    </row>
    <row r="25" spans="1:11">
      <c r="A25">
        <v>2564</v>
      </c>
      <c r="B25">
        <v>2</v>
      </c>
      <c r="C25" t="s">
        <v>149</v>
      </c>
      <c r="D25" t="s">
        <v>150</v>
      </c>
      <c r="E25" s="13">
        <v>1</v>
      </c>
      <c r="F25" s="18" t="s">
        <v>137</v>
      </c>
      <c r="G25" s="10">
        <f t="shared" si="0"/>
        <v>1</v>
      </c>
      <c r="H25" s="10">
        <f t="shared" si="1"/>
        <v>1</v>
      </c>
    </row>
    <row r="26" spans="1:11">
      <c r="A26">
        <v>2564</v>
      </c>
      <c r="B26">
        <v>2</v>
      </c>
      <c r="C26" t="s">
        <v>151</v>
      </c>
      <c r="D26" t="s">
        <v>152</v>
      </c>
      <c r="E26" s="13">
        <v>3</v>
      </c>
      <c r="F26" s="18" t="s">
        <v>153</v>
      </c>
      <c r="G26" s="10">
        <f t="shared" si="0"/>
        <v>2</v>
      </c>
      <c r="H26" s="10">
        <f t="shared" si="1"/>
        <v>6</v>
      </c>
    </row>
    <row r="27" spans="1:11">
      <c r="A27">
        <v>2564</v>
      </c>
      <c r="B27">
        <v>2</v>
      </c>
      <c r="C27" t="s">
        <v>154</v>
      </c>
      <c r="D27" t="s">
        <v>155</v>
      </c>
      <c r="E27" s="13">
        <v>3</v>
      </c>
      <c r="F27" s="18" t="s">
        <v>153</v>
      </c>
      <c r="G27" s="10">
        <f t="shared" si="0"/>
        <v>2</v>
      </c>
      <c r="H27" s="10">
        <f t="shared" si="1"/>
        <v>6</v>
      </c>
    </row>
    <row r="28" spans="1:11">
      <c r="A28">
        <v>2564</v>
      </c>
      <c r="B28">
        <v>2</v>
      </c>
      <c r="C28" t="s">
        <v>156</v>
      </c>
      <c r="D28" t="s">
        <v>157</v>
      </c>
      <c r="E28" s="13">
        <v>3</v>
      </c>
      <c r="F28" s="18" t="s">
        <v>153</v>
      </c>
      <c r="G28" s="10">
        <f t="shared" si="0"/>
        <v>2</v>
      </c>
      <c r="H28" s="10">
        <f t="shared" si="1"/>
        <v>6</v>
      </c>
    </row>
    <row r="29" spans="1:11">
      <c r="A29" s="14">
        <v>2564</v>
      </c>
      <c r="B29" s="14">
        <v>2</v>
      </c>
      <c r="C29" s="14" t="s">
        <v>158</v>
      </c>
      <c r="D29" s="14" t="s">
        <v>159</v>
      </c>
      <c r="E29" s="15">
        <v>3</v>
      </c>
      <c r="F29" s="19" t="s">
        <v>153</v>
      </c>
      <c r="G29" s="11">
        <f t="shared" si="0"/>
        <v>2</v>
      </c>
      <c r="H29" s="11">
        <f t="shared" si="1"/>
        <v>6</v>
      </c>
      <c r="I29" s="11">
        <f>SUM(SUMIF(F24:F29,{"A","B+","B","C+","C","D+","D","F"},E24:E29))</f>
        <v>16</v>
      </c>
      <c r="J29" s="11">
        <f>SUM(H24:H29)</f>
        <v>28</v>
      </c>
      <c r="K29" s="11">
        <f>J29/I29</f>
        <v>1.75</v>
      </c>
    </row>
    <row r="30" spans="1:11">
      <c r="A30" s="16">
        <v>2564</v>
      </c>
      <c r="B30" s="16">
        <v>3</v>
      </c>
      <c r="C30" s="16" t="s">
        <v>160</v>
      </c>
      <c r="D30" s="16" t="s">
        <v>161</v>
      </c>
      <c r="E30" s="17">
        <v>0</v>
      </c>
      <c r="F30" s="20" t="s">
        <v>16</v>
      </c>
      <c r="G30" s="12">
        <f t="shared" si="0"/>
        <v>0</v>
      </c>
      <c r="H30" s="12">
        <f t="shared" si="1"/>
        <v>0</v>
      </c>
      <c r="I30" s="12">
        <f>SUM(SUMIF(F30,{"A","B+","B","C+","C","D+","D","F"},E30))</f>
        <v>0</v>
      </c>
      <c r="J30" s="12">
        <f>SUM(H30)</f>
        <v>0</v>
      </c>
      <c r="K30" s="12">
        <f>IF(I30&gt;0,J30/I30,0)</f>
        <v>0</v>
      </c>
    </row>
    <row r="31" spans="1:11">
      <c r="A31">
        <v>2565</v>
      </c>
      <c r="B31">
        <v>1</v>
      </c>
      <c r="C31" t="s">
        <v>162</v>
      </c>
      <c r="D31" t="s">
        <v>163</v>
      </c>
      <c r="E31" s="13">
        <v>3</v>
      </c>
      <c r="F31" s="18" t="s">
        <v>153</v>
      </c>
      <c r="G31" s="10">
        <f t="shared" si="0"/>
        <v>2</v>
      </c>
      <c r="H31" s="10">
        <f t="shared" si="1"/>
        <v>6</v>
      </c>
    </row>
    <row r="32" spans="1:11">
      <c r="A32">
        <v>2565</v>
      </c>
      <c r="B32">
        <v>1</v>
      </c>
      <c r="C32" t="s">
        <v>164</v>
      </c>
      <c r="D32" t="s">
        <v>165</v>
      </c>
      <c r="E32" s="13">
        <v>3</v>
      </c>
      <c r="F32" s="18" t="s">
        <v>137</v>
      </c>
      <c r="G32" s="10">
        <f t="shared" si="0"/>
        <v>1</v>
      </c>
      <c r="H32" s="10">
        <f t="shared" si="1"/>
        <v>3</v>
      </c>
    </row>
    <row r="33" spans="1:11">
      <c r="A33">
        <v>2565</v>
      </c>
      <c r="B33">
        <v>1</v>
      </c>
      <c r="C33" t="s">
        <v>166</v>
      </c>
      <c r="D33" t="s">
        <v>167</v>
      </c>
      <c r="E33" s="13">
        <v>3</v>
      </c>
      <c r="F33" s="18" t="s">
        <v>33</v>
      </c>
      <c r="G33" s="10">
        <f t="shared" si="0"/>
        <v>1.5</v>
      </c>
      <c r="H33" s="10">
        <f t="shared" si="1"/>
        <v>4.5</v>
      </c>
    </row>
    <row r="34" spans="1:11">
      <c r="A34">
        <v>2565</v>
      </c>
      <c r="B34">
        <v>1</v>
      </c>
      <c r="C34" t="s">
        <v>168</v>
      </c>
      <c r="D34" t="s">
        <v>169</v>
      </c>
      <c r="E34" s="13">
        <v>3</v>
      </c>
      <c r="F34" s="18" t="s">
        <v>33</v>
      </c>
      <c r="G34" s="10">
        <f t="shared" si="0"/>
        <v>1.5</v>
      </c>
      <c r="H34" s="10">
        <f t="shared" si="1"/>
        <v>4.5</v>
      </c>
    </row>
    <row r="35" spans="1:11">
      <c r="A35" s="14">
        <v>2565</v>
      </c>
      <c r="B35" s="14">
        <v>1</v>
      </c>
      <c r="C35" s="14" t="s">
        <v>170</v>
      </c>
      <c r="D35" s="14" t="s">
        <v>171</v>
      </c>
      <c r="E35" s="15">
        <v>3</v>
      </c>
      <c r="F35" s="19" t="s">
        <v>33</v>
      </c>
      <c r="G35" s="11">
        <f t="shared" si="0"/>
        <v>1.5</v>
      </c>
      <c r="H35" s="11">
        <f t="shared" si="1"/>
        <v>4.5</v>
      </c>
      <c r="I35" s="11">
        <f>SUM(SUMIF(F31:F35,{"A","B+","B","C+","C","D+","D","F"},E31:E35))</f>
        <v>15</v>
      </c>
      <c r="J35" s="11">
        <f>SUM(H31:H35)</f>
        <v>22.5</v>
      </c>
      <c r="K35" s="11">
        <f>J35/I35</f>
        <v>1.5</v>
      </c>
    </row>
    <row r="36" spans="1:11">
      <c r="A36">
        <v>2565</v>
      </c>
      <c r="B36">
        <v>2</v>
      </c>
      <c r="C36" t="s">
        <v>172</v>
      </c>
      <c r="D36" t="s">
        <v>173</v>
      </c>
      <c r="E36" s="13">
        <v>2</v>
      </c>
      <c r="F36" s="18" t="s">
        <v>33</v>
      </c>
      <c r="G36" s="10">
        <f t="shared" si="0"/>
        <v>1.5</v>
      </c>
      <c r="H36" s="10">
        <f t="shared" si="1"/>
        <v>3</v>
      </c>
    </row>
    <row r="37" spans="1:11">
      <c r="A37">
        <v>2565</v>
      </c>
      <c r="B37">
        <v>2</v>
      </c>
      <c r="C37" t="s">
        <v>174</v>
      </c>
      <c r="D37" t="s">
        <v>175</v>
      </c>
      <c r="E37" s="13">
        <v>3</v>
      </c>
      <c r="F37" s="18" t="s">
        <v>33</v>
      </c>
      <c r="G37" s="10">
        <f t="shared" si="0"/>
        <v>1.5</v>
      </c>
      <c r="H37" s="10">
        <f t="shared" si="1"/>
        <v>4.5</v>
      </c>
    </row>
    <row r="38" spans="1:11">
      <c r="A38">
        <v>2565</v>
      </c>
      <c r="B38">
        <v>2</v>
      </c>
      <c r="C38" t="s">
        <v>176</v>
      </c>
      <c r="D38" t="s">
        <v>177</v>
      </c>
      <c r="E38" s="13">
        <v>2</v>
      </c>
      <c r="F38" s="18" t="s">
        <v>33</v>
      </c>
      <c r="G38" s="10">
        <f t="shared" si="0"/>
        <v>1.5</v>
      </c>
      <c r="H38" s="10">
        <f t="shared" si="1"/>
        <v>3</v>
      </c>
    </row>
    <row r="39" spans="1:11">
      <c r="A39">
        <v>2565</v>
      </c>
      <c r="B39">
        <v>2</v>
      </c>
      <c r="C39" t="s">
        <v>178</v>
      </c>
      <c r="D39" t="s">
        <v>179</v>
      </c>
      <c r="E39" s="13">
        <v>2</v>
      </c>
      <c r="F39" s="18" t="s">
        <v>33</v>
      </c>
      <c r="G39" s="10">
        <f t="shared" si="0"/>
        <v>1.5</v>
      </c>
      <c r="H39" s="10">
        <f t="shared" si="1"/>
        <v>3</v>
      </c>
    </row>
    <row r="40" spans="1:11">
      <c r="A40">
        <v>2565</v>
      </c>
      <c r="B40">
        <v>2</v>
      </c>
      <c r="C40" t="s">
        <v>180</v>
      </c>
      <c r="D40" t="s">
        <v>181</v>
      </c>
      <c r="E40" s="13">
        <v>3</v>
      </c>
      <c r="F40" s="18" t="s">
        <v>33</v>
      </c>
      <c r="G40" s="10">
        <f t="shared" si="0"/>
        <v>1.5</v>
      </c>
      <c r="H40" s="10">
        <f t="shared" si="1"/>
        <v>4.5</v>
      </c>
    </row>
    <row r="41" spans="1:11">
      <c r="A41">
        <v>2565</v>
      </c>
      <c r="B41">
        <v>2</v>
      </c>
      <c r="C41" t="s">
        <v>182</v>
      </c>
      <c r="D41" t="s">
        <v>183</v>
      </c>
      <c r="E41" s="13">
        <v>2</v>
      </c>
      <c r="F41" s="18" t="s">
        <v>33</v>
      </c>
      <c r="G41" s="10">
        <f t="shared" si="0"/>
        <v>1.5</v>
      </c>
      <c r="H41" s="10">
        <f t="shared" si="1"/>
        <v>3</v>
      </c>
    </row>
    <row r="42" spans="1:11">
      <c r="A42">
        <v>2565</v>
      </c>
      <c r="B42">
        <v>2</v>
      </c>
      <c r="C42" t="s">
        <v>184</v>
      </c>
      <c r="D42" t="s">
        <v>185</v>
      </c>
      <c r="E42" s="13">
        <v>3</v>
      </c>
      <c r="F42" s="18" t="s">
        <v>33</v>
      </c>
      <c r="G42" s="10">
        <f t="shared" si="0"/>
        <v>1.5</v>
      </c>
      <c r="H42" s="10">
        <f t="shared" si="1"/>
        <v>4.5</v>
      </c>
    </row>
    <row r="43" spans="1:11">
      <c r="A43" s="14">
        <v>2565</v>
      </c>
      <c r="B43" s="14">
        <v>2</v>
      </c>
      <c r="C43" s="14" t="s">
        <v>186</v>
      </c>
      <c r="D43" s="14" t="s">
        <v>187</v>
      </c>
      <c r="E43" s="15">
        <v>1</v>
      </c>
      <c r="F43" s="19" t="s">
        <v>33</v>
      </c>
      <c r="G43" s="11">
        <f t="shared" si="0"/>
        <v>1.5</v>
      </c>
      <c r="H43" s="11">
        <f t="shared" si="1"/>
        <v>1.5</v>
      </c>
      <c r="I43" s="11">
        <f>SUM(SUMIF(F36:F43,{"A","B+","B","C+","C","D+","D","F"},E36:E43))</f>
        <v>18</v>
      </c>
      <c r="J43" s="11">
        <f>SUM(H36:H43)</f>
        <v>27</v>
      </c>
      <c r="K43" s="11">
        <f>J43/I43</f>
        <v>1.5</v>
      </c>
    </row>
    <row r="44" spans="1:11">
      <c r="A44">
        <v>2565</v>
      </c>
      <c r="B44">
        <v>3</v>
      </c>
      <c r="C44" t="s">
        <v>188</v>
      </c>
      <c r="D44" t="s">
        <v>189</v>
      </c>
      <c r="E44" s="13">
        <v>1</v>
      </c>
      <c r="F44" s="18" t="s">
        <v>5</v>
      </c>
      <c r="G44" s="10">
        <f t="shared" si="0"/>
        <v>4</v>
      </c>
      <c r="H44" s="10">
        <f t="shared" si="1"/>
        <v>4</v>
      </c>
    </row>
    <row r="45" spans="1:11">
      <c r="A45">
        <v>2565</v>
      </c>
      <c r="B45">
        <v>3</v>
      </c>
      <c r="C45" t="s">
        <v>190</v>
      </c>
      <c r="D45" t="s">
        <v>191</v>
      </c>
      <c r="E45" s="13">
        <v>2</v>
      </c>
      <c r="F45" s="18" t="s">
        <v>5</v>
      </c>
      <c r="G45" s="10">
        <f t="shared" si="0"/>
        <v>4</v>
      </c>
      <c r="H45" s="10">
        <f t="shared" si="1"/>
        <v>8</v>
      </c>
    </row>
    <row r="46" spans="1:11">
      <c r="A46">
        <v>2565</v>
      </c>
      <c r="B46">
        <v>3</v>
      </c>
      <c r="C46" t="s">
        <v>192</v>
      </c>
      <c r="D46" t="s">
        <v>193</v>
      </c>
      <c r="E46" s="13">
        <v>3</v>
      </c>
      <c r="F46" s="18" t="s">
        <v>5</v>
      </c>
      <c r="G46" s="10">
        <f t="shared" si="0"/>
        <v>4</v>
      </c>
      <c r="H46" s="10">
        <f t="shared" si="1"/>
        <v>12</v>
      </c>
    </row>
    <row r="47" spans="1:11">
      <c r="A47" s="14">
        <v>2565</v>
      </c>
      <c r="B47" s="14">
        <v>3</v>
      </c>
      <c r="C47" s="14" t="s">
        <v>192</v>
      </c>
      <c r="D47" s="14" t="s">
        <v>194</v>
      </c>
      <c r="E47" s="15">
        <v>3</v>
      </c>
      <c r="F47" s="19" t="s">
        <v>5</v>
      </c>
      <c r="G47" s="11">
        <f t="shared" si="0"/>
        <v>4</v>
      </c>
      <c r="H47" s="11">
        <f t="shared" si="1"/>
        <v>12</v>
      </c>
      <c r="I47" s="11">
        <f>SUM(SUMIF(F44:F47,{"A","B+","B","C+","C","D+","D","F"},E44:E47))</f>
        <v>9</v>
      </c>
      <c r="J47" s="11">
        <f>SUM(H44:H47)</f>
        <v>36</v>
      </c>
      <c r="K47" s="11">
        <f>J47/I47</f>
        <v>4</v>
      </c>
    </row>
    <row r="48" spans="1:11">
      <c r="A48">
        <v>2566</v>
      </c>
      <c r="B48">
        <v>1</v>
      </c>
      <c r="C48" t="s">
        <v>195</v>
      </c>
      <c r="D48" t="s">
        <v>196</v>
      </c>
      <c r="E48" s="13">
        <v>1</v>
      </c>
      <c r="F48" s="18" t="s">
        <v>5</v>
      </c>
      <c r="G48" s="10">
        <f t="shared" si="0"/>
        <v>4</v>
      </c>
      <c r="H48" s="10">
        <f t="shared" si="1"/>
        <v>4</v>
      </c>
    </row>
    <row r="49" spans="1:11">
      <c r="A49">
        <v>2566</v>
      </c>
      <c r="B49">
        <v>1</v>
      </c>
      <c r="C49" t="s">
        <v>197</v>
      </c>
      <c r="D49" t="s">
        <v>198</v>
      </c>
      <c r="E49" s="13">
        <v>2</v>
      </c>
      <c r="F49" s="18" t="s">
        <v>8</v>
      </c>
      <c r="G49" s="10">
        <f t="shared" si="0"/>
        <v>3</v>
      </c>
      <c r="H49" s="10">
        <f t="shared" si="1"/>
        <v>6</v>
      </c>
    </row>
    <row r="50" spans="1:11">
      <c r="A50">
        <v>2566</v>
      </c>
      <c r="B50">
        <v>1</v>
      </c>
      <c r="C50" t="s">
        <v>199</v>
      </c>
      <c r="D50" t="s">
        <v>200</v>
      </c>
      <c r="E50" s="13">
        <v>1</v>
      </c>
      <c r="F50" s="18" t="s">
        <v>8</v>
      </c>
      <c r="G50" s="10">
        <f t="shared" si="0"/>
        <v>3</v>
      </c>
      <c r="H50" s="10">
        <f t="shared" si="1"/>
        <v>3</v>
      </c>
    </row>
    <row r="51" spans="1:11">
      <c r="A51">
        <v>2566</v>
      </c>
      <c r="B51">
        <v>1</v>
      </c>
      <c r="C51" t="s">
        <v>201</v>
      </c>
      <c r="D51" t="s">
        <v>202</v>
      </c>
      <c r="E51" s="13">
        <v>1</v>
      </c>
      <c r="F51" s="18" t="s">
        <v>8</v>
      </c>
      <c r="G51" s="10">
        <f t="shared" si="0"/>
        <v>3</v>
      </c>
      <c r="H51" s="10">
        <f t="shared" si="1"/>
        <v>3</v>
      </c>
    </row>
    <row r="52" spans="1:11">
      <c r="A52">
        <v>2566</v>
      </c>
      <c r="B52">
        <v>1</v>
      </c>
      <c r="C52" t="s">
        <v>203</v>
      </c>
      <c r="D52" t="s">
        <v>204</v>
      </c>
      <c r="E52" s="13">
        <v>1</v>
      </c>
      <c r="F52" s="18" t="s">
        <v>8</v>
      </c>
      <c r="G52" s="10">
        <f t="shared" si="0"/>
        <v>3</v>
      </c>
      <c r="H52" s="10">
        <f t="shared" si="1"/>
        <v>3</v>
      </c>
    </row>
    <row r="53" spans="1:11">
      <c r="A53">
        <v>2566</v>
      </c>
      <c r="B53">
        <v>1</v>
      </c>
      <c r="C53" t="s">
        <v>205</v>
      </c>
      <c r="D53" t="s">
        <v>206</v>
      </c>
      <c r="E53" s="13">
        <v>2</v>
      </c>
      <c r="F53" s="18" t="s">
        <v>8</v>
      </c>
      <c r="G53" s="10">
        <f t="shared" si="0"/>
        <v>3</v>
      </c>
      <c r="H53" s="10">
        <f t="shared" si="1"/>
        <v>6</v>
      </c>
    </row>
    <row r="54" spans="1:11">
      <c r="A54" s="14">
        <v>2566</v>
      </c>
      <c r="B54" s="14">
        <v>1</v>
      </c>
      <c r="C54" s="14" t="s">
        <v>207</v>
      </c>
      <c r="D54" s="14" t="s">
        <v>208</v>
      </c>
      <c r="E54" s="15">
        <v>2</v>
      </c>
      <c r="F54" s="19" t="s">
        <v>8</v>
      </c>
      <c r="G54" s="11">
        <f t="shared" si="0"/>
        <v>3</v>
      </c>
      <c r="H54" s="11">
        <f t="shared" si="1"/>
        <v>6</v>
      </c>
      <c r="I54" s="11">
        <f>SUM(SUMIF(F48:F54,{"A","B+","B","C+","C","D+","D","F"},E48:E54))</f>
        <v>10</v>
      </c>
      <c r="J54" s="11">
        <f>SUM(H48:H54)</f>
        <v>31</v>
      </c>
      <c r="K54" s="11">
        <f>J54/I54</f>
        <v>3.1</v>
      </c>
    </row>
    <row r="55" spans="1:11">
      <c r="A55">
        <v>2566</v>
      </c>
      <c r="B55">
        <v>2</v>
      </c>
      <c r="C55" t="s">
        <v>209</v>
      </c>
      <c r="D55" t="s">
        <v>210</v>
      </c>
      <c r="E55" s="13">
        <v>0</v>
      </c>
      <c r="F55" s="18" t="s">
        <v>16</v>
      </c>
      <c r="G55" s="10">
        <f t="shared" si="0"/>
        <v>0</v>
      </c>
      <c r="H55" s="10">
        <f t="shared" si="1"/>
        <v>0</v>
      </c>
    </row>
    <row r="56" spans="1:11">
      <c r="A56" s="14">
        <v>2566</v>
      </c>
      <c r="B56" s="14">
        <v>2</v>
      </c>
      <c r="C56" s="14" t="s">
        <v>211</v>
      </c>
      <c r="D56" s="14" t="s">
        <v>212</v>
      </c>
      <c r="E56" s="15">
        <v>6</v>
      </c>
      <c r="F56" s="19" t="s">
        <v>8</v>
      </c>
      <c r="G56" s="11">
        <f t="shared" si="0"/>
        <v>3</v>
      </c>
      <c r="H56" s="11">
        <f t="shared" si="1"/>
        <v>18</v>
      </c>
      <c r="I56" s="11">
        <f>SUM(SUMIF(F55:F56,{"A","B+","B","C+","C","D+","D","F"},E55:E56))</f>
        <v>6</v>
      </c>
      <c r="J56" s="11">
        <f>SUM(H55:H56)</f>
        <v>18</v>
      </c>
      <c r="K56" s="11">
        <f>J56/I56</f>
        <v>3</v>
      </c>
    </row>
    <row r="57" spans="1:11">
      <c r="I57" s="10">
        <f>SUM(SUMIF(F1:F56,{"A","B+","B","C+","C","D+","D","F"},E1:E56))</f>
        <v>138</v>
      </c>
      <c r="J57" s="10">
        <f>SUM(H1:H56)</f>
        <v>351</v>
      </c>
      <c r="K57" s="10">
        <f>J57/I57</f>
        <v>2.5434782608695654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workbookViewId="0">
      <selection activeCell="D23" sqref="D23"/>
    </sheetView>
  </sheetViews>
  <sheetFormatPr defaultRowHeight="15"/>
  <cols>
    <col min="1" max="1" width="5" bestFit="1" customWidth="1"/>
    <col min="2" max="2" width="2" bestFit="1" customWidth="1"/>
    <col min="3" max="3" width="8.7109375" bestFit="1" customWidth="1"/>
    <col min="4" max="4" width="51.42578125" bestFit="1" customWidth="1"/>
    <col min="5" max="6" width="4.5703125" style="13" customWidth="1"/>
    <col min="8" max="8" width="5" bestFit="1" customWidth="1"/>
  </cols>
  <sheetData>
    <row r="1" spans="1:11">
      <c r="A1">
        <v>2562</v>
      </c>
      <c r="B1">
        <v>1</v>
      </c>
      <c r="C1" t="s">
        <v>107</v>
      </c>
      <c r="D1" t="s">
        <v>108</v>
      </c>
      <c r="E1" s="13">
        <v>3</v>
      </c>
      <c r="F1" s="18" t="s">
        <v>5</v>
      </c>
      <c r="G1" s="10">
        <f>IF(F1="A",4,IF(F1="B+",3.5,IF(F1="B",3,IF(F1="C+",2.5,IF(F1="C",2,IF(F1="D+",1.5,IF(F1="D",1,IF(F1="F",0,0))))))))</f>
        <v>4</v>
      </c>
      <c r="H1" s="10">
        <f>IF(G1="","",E1*G1)</f>
        <v>12</v>
      </c>
    </row>
    <row r="2" spans="1:11">
      <c r="A2">
        <v>2562</v>
      </c>
      <c r="B2">
        <v>1</v>
      </c>
      <c r="C2" t="s">
        <v>111</v>
      </c>
      <c r="D2" t="s">
        <v>10</v>
      </c>
      <c r="E2" s="13">
        <v>3</v>
      </c>
      <c r="F2" s="18" t="s">
        <v>5</v>
      </c>
      <c r="G2" s="10">
        <f t="shared" ref="G2:G46" si="0">IF(F2="A",4,IF(F2="B+",3.5,IF(F2="B",3,IF(F2="C+",2.5,IF(F2="C",2,IF(F2="D+",1.5,IF(F2="D",1,IF(F2="F",0,0))))))))</f>
        <v>4</v>
      </c>
      <c r="H2" s="10">
        <f t="shared" ref="H2:H46" si="1">IF(G2="","",E2*G2)</f>
        <v>12</v>
      </c>
    </row>
    <row r="3" spans="1:11">
      <c r="A3">
        <v>2562</v>
      </c>
      <c r="B3">
        <v>1</v>
      </c>
      <c r="C3" t="s">
        <v>109</v>
      </c>
      <c r="D3" t="s">
        <v>110</v>
      </c>
      <c r="E3" s="13">
        <v>3</v>
      </c>
      <c r="F3" s="18" t="s">
        <v>5</v>
      </c>
      <c r="G3" s="10">
        <f t="shared" si="0"/>
        <v>4</v>
      </c>
      <c r="H3" s="10">
        <f t="shared" si="1"/>
        <v>12</v>
      </c>
    </row>
    <row r="4" spans="1:11">
      <c r="A4">
        <v>2562</v>
      </c>
      <c r="B4">
        <v>1</v>
      </c>
      <c r="C4" t="s">
        <v>119</v>
      </c>
      <c r="D4" t="s">
        <v>37</v>
      </c>
      <c r="E4" s="13">
        <v>3</v>
      </c>
      <c r="F4" s="18" t="s">
        <v>5</v>
      </c>
      <c r="G4" s="10">
        <f t="shared" si="0"/>
        <v>4</v>
      </c>
      <c r="H4" s="10">
        <f t="shared" si="1"/>
        <v>12</v>
      </c>
    </row>
    <row r="5" spans="1:11">
      <c r="A5">
        <v>2562</v>
      </c>
      <c r="B5">
        <v>1</v>
      </c>
      <c r="C5" t="s">
        <v>220</v>
      </c>
      <c r="D5" t="s">
        <v>221</v>
      </c>
      <c r="E5" s="13">
        <v>3</v>
      </c>
      <c r="F5" s="18" t="s">
        <v>5</v>
      </c>
      <c r="G5" s="10">
        <f t="shared" si="0"/>
        <v>4</v>
      </c>
      <c r="H5" s="10">
        <f t="shared" si="1"/>
        <v>12</v>
      </c>
    </row>
    <row r="6" spans="1:11">
      <c r="A6" s="14">
        <v>2562</v>
      </c>
      <c r="B6" s="14">
        <v>1</v>
      </c>
      <c r="C6" s="14" t="s">
        <v>222</v>
      </c>
      <c r="D6" s="14" t="s">
        <v>223</v>
      </c>
      <c r="E6" s="15">
        <v>3</v>
      </c>
      <c r="F6" s="19" t="s">
        <v>5</v>
      </c>
      <c r="G6" s="11">
        <f t="shared" si="0"/>
        <v>4</v>
      </c>
      <c r="H6" s="11">
        <f t="shared" si="1"/>
        <v>12</v>
      </c>
      <c r="I6" s="11">
        <f>SUM(SUMIF(F1:F6,{"A","B+","B","C+","C","D+","D","F"},E1:E6))</f>
        <v>18</v>
      </c>
      <c r="J6" s="11">
        <f>SUM(H1:H6)</f>
        <v>72</v>
      </c>
      <c r="K6" s="11">
        <f>J6/I6</f>
        <v>4</v>
      </c>
    </row>
    <row r="7" spans="1:11">
      <c r="A7">
        <v>2562</v>
      </c>
      <c r="B7">
        <v>2</v>
      </c>
      <c r="C7" t="s">
        <v>131</v>
      </c>
      <c r="D7" t="s">
        <v>49</v>
      </c>
      <c r="E7" s="13">
        <v>3</v>
      </c>
      <c r="F7" s="18" t="s">
        <v>11</v>
      </c>
      <c r="G7" s="10">
        <f t="shared" si="0"/>
        <v>3.5</v>
      </c>
      <c r="H7" s="10">
        <f t="shared" si="1"/>
        <v>10.5</v>
      </c>
    </row>
    <row r="8" spans="1:11">
      <c r="A8">
        <v>2562</v>
      </c>
      <c r="B8">
        <v>2</v>
      </c>
      <c r="C8" t="s">
        <v>120</v>
      </c>
      <c r="D8" t="s">
        <v>28</v>
      </c>
      <c r="E8" s="13">
        <v>3</v>
      </c>
      <c r="F8" s="18" t="s">
        <v>153</v>
      </c>
      <c r="G8" s="10">
        <f t="shared" si="0"/>
        <v>2</v>
      </c>
      <c r="H8" s="10">
        <f t="shared" si="1"/>
        <v>6</v>
      </c>
    </row>
    <row r="9" spans="1:11">
      <c r="A9">
        <v>2562</v>
      </c>
      <c r="B9">
        <v>2</v>
      </c>
      <c r="C9" t="s">
        <v>224</v>
      </c>
      <c r="D9" t="s">
        <v>225</v>
      </c>
      <c r="E9" s="13">
        <v>3</v>
      </c>
      <c r="F9" s="18" t="s">
        <v>153</v>
      </c>
      <c r="G9" s="10">
        <f t="shared" si="0"/>
        <v>2</v>
      </c>
      <c r="H9" s="10">
        <f t="shared" si="1"/>
        <v>6</v>
      </c>
    </row>
    <row r="10" spans="1:11">
      <c r="A10">
        <v>2562</v>
      </c>
      <c r="B10">
        <v>2</v>
      </c>
      <c r="C10" t="s">
        <v>226</v>
      </c>
      <c r="D10" t="s">
        <v>227</v>
      </c>
      <c r="E10" s="13">
        <v>3</v>
      </c>
      <c r="F10" s="18" t="s">
        <v>153</v>
      </c>
      <c r="G10" s="10">
        <f t="shared" si="0"/>
        <v>2</v>
      </c>
      <c r="H10" s="10">
        <f t="shared" si="1"/>
        <v>6</v>
      </c>
    </row>
    <row r="11" spans="1:11">
      <c r="A11">
        <v>2562</v>
      </c>
      <c r="B11">
        <v>2</v>
      </c>
      <c r="C11" t="s">
        <v>228</v>
      </c>
      <c r="D11" t="s">
        <v>229</v>
      </c>
      <c r="E11" s="13">
        <v>3</v>
      </c>
      <c r="F11" s="18" t="s">
        <v>11</v>
      </c>
      <c r="G11" s="10">
        <f t="shared" si="0"/>
        <v>3.5</v>
      </c>
      <c r="H11" s="10">
        <f t="shared" si="1"/>
        <v>10.5</v>
      </c>
    </row>
    <row r="12" spans="1:11">
      <c r="A12">
        <v>2562</v>
      </c>
      <c r="B12">
        <v>2</v>
      </c>
      <c r="C12" t="s">
        <v>230</v>
      </c>
      <c r="D12" t="s">
        <v>231</v>
      </c>
      <c r="E12" s="13">
        <v>3</v>
      </c>
      <c r="F12" s="18" t="s">
        <v>11</v>
      </c>
      <c r="G12" s="10">
        <f t="shared" si="0"/>
        <v>3.5</v>
      </c>
      <c r="H12" s="10">
        <f t="shared" si="1"/>
        <v>10.5</v>
      </c>
    </row>
    <row r="13" spans="1:11">
      <c r="A13" s="14">
        <v>2562</v>
      </c>
      <c r="B13" s="14">
        <v>2</v>
      </c>
      <c r="C13" s="14" t="s">
        <v>232</v>
      </c>
      <c r="D13" s="14" t="s">
        <v>233</v>
      </c>
      <c r="E13" s="15">
        <v>1</v>
      </c>
      <c r="F13" s="19" t="s">
        <v>153</v>
      </c>
      <c r="G13" s="11">
        <f t="shared" si="0"/>
        <v>2</v>
      </c>
      <c r="H13" s="11">
        <f t="shared" si="1"/>
        <v>2</v>
      </c>
      <c r="I13" s="11">
        <f>SUM(SUMIF(F7:F13,{"A","B+","B","C+","C","D+","D","F"},E7:E13))</f>
        <v>19</v>
      </c>
      <c r="J13" s="11">
        <f>SUM(H7:H13)</f>
        <v>51.5</v>
      </c>
      <c r="K13" s="11">
        <f>J13/I13</f>
        <v>2.7105263157894739</v>
      </c>
    </row>
    <row r="14" spans="1:11">
      <c r="A14">
        <v>2563</v>
      </c>
      <c r="B14">
        <v>1</v>
      </c>
      <c r="C14" t="s">
        <v>136</v>
      </c>
      <c r="D14" t="s">
        <v>45</v>
      </c>
      <c r="E14" s="13">
        <v>3</v>
      </c>
      <c r="F14" s="18" t="s">
        <v>153</v>
      </c>
      <c r="G14" s="10">
        <f t="shared" si="0"/>
        <v>2</v>
      </c>
      <c r="H14" s="10">
        <f t="shared" si="1"/>
        <v>6</v>
      </c>
    </row>
    <row r="15" spans="1:11">
      <c r="A15">
        <v>2563</v>
      </c>
      <c r="B15">
        <v>1</v>
      </c>
      <c r="C15" t="s">
        <v>234</v>
      </c>
      <c r="D15" t="s">
        <v>235</v>
      </c>
      <c r="E15" s="13">
        <v>3</v>
      </c>
      <c r="F15" s="18" t="s">
        <v>11</v>
      </c>
      <c r="G15" s="10">
        <f t="shared" si="0"/>
        <v>3.5</v>
      </c>
      <c r="H15" s="10">
        <f t="shared" si="1"/>
        <v>10.5</v>
      </c>
    </row>
    <row r="16" spans="1:11">
      <c r="A16">
        <v>2563</v>
      </c>
      <c r="B16">
        <v>1</v>
      </c>
      <c r="C16" t="s">
        <v>236</v>
      </c>
      <c r="D16" t="s">
        <v>237</v>
      </c>
      <c r="E16" s="13">
        <v>3</v>
      </c>
      <c r="F16" s="18" t="s">
        <v>33</v>
      </c>
      <c r="G16" s="10">
        <f t="shared" si="0"/>
        <v>1.5</v>
      </c>
      <c r="H16" s="10">
        <f t="shared" si="1"/>
        <v>4.5</v>
      </c>
    </row>
    <row r="17" spans="1:11">
      <c r="A17">
        <v>2563</v>
      </c>
      <c r="B17">
        <v>1</v>
      </c>
      <c r="C17" t="s">
        <v>238</v>
      </c>
      <c r="D17" t="s">
        <v>239</v>
      </c>
      <c r="E17" s="13">
        <v>3</v>
      </c>
      <c r="F17" s="18" t="s">
        <v>11</v>
      </c>
      <c r="G17" s="10">
        <f t="shared" si="0"/>
        <v>3.5</v>
      </c>
      <c r="H17" s="10">
        <f t="shared" si="1"/>
        <v>10.5</v>
      </c>
    </row>
    <row r="18" spans="1:11">
      <c r="A18">
        <v>2563</v>
      </c>
      <c r="B18">
        <v>1</v>
      </c>
      <c r="C18" t="s">
        <v>240</v>
      </c>
      <c r="D18" t="s">
        <v>241</v>
      </c>
      <c r="E18" s="13">
        <v>3</v>
      </c>
      <c r="F18" s="18" t="s">
        <v>11</v>
      </c>
      <c r="G18" s="10">
        <f t="shared" si="0"/>
        <v>3.5</v>
      </c>
      <c r="H18" s="10">
        <f t="shared" si="1"/>
        <v>10.5</v>
      </c>
    </row>
    <row r="19" spans="1:11">
      <c r="A19">
        <v>2563</v>
      </c>
      <c r="B19">
        <v>1</v>
      </c>
      <c r="C19" t="s">
        <v>242</v>
      </c>
      <c r="D19" t="s">
        <v>243</v>
      </c>
      <c r="E19" s="13">
        <v>3</v>
      </c>
      <c r="F19" s="18" t="s">
        <v>33</v>
      </c>
      <c r="G19" s="10">
        <f t="shared" si="0"/>
        <v>1.5</v>
      </c>
      <c r="H19" s="10">
        <f t="shared" si="1"/>
        <v>4.5</v>
      </c>
    </row>
    <row r="20" spans="1:11">
      <c r="A20" s="14">
        <v>2563</v>
      </c>
      <c r="B20" s="14">
        <v>1</v>
      </c>
      <c r="C20" s="14" t="s">
        <v>244</v>
      </c>
      <c r="D20" s="14" t="s">
        <v>245</v>
      </c>
      <c r="E20" s="15">
        <v>3</v>
      </c>
      <c r="F20" s="19" t="s">
        <v>33</v>
      </c>
      <c r="G20" s="11">
        <f t="shared" si="0"/>
        <v>1.5</v>
      </c>
      <c r="H20" s="11">
        <f t="shared" si="1"/>
        <v>4.5</v>
      </c>
      <c r="I20" s="11">
        <f>SUM(SUMIF(F14:F20,{"A","B+","B","C+","C","D+","D","F"},E14:E20))</f>
        <v>21</v>
      </c>
      <c r="J20" s="11">
        <f>SUM(H14:H20)</f>
        <v>51</v>
      </c>
      <c r="K20" s="11">
        <f>J20/I20</f>
        <v>2.4285714285714284</v>
      </c>
    </row>
    <row r="21" spans="1:11">
      <c r="A21">
        <v>2563</v>
      </c>
      <c r="B21">
        <v>2</v>
      </c>
      <c r="C21" t="s">
        <v>148</v>
      </c>
      <c r="D21" t="s">
        <v>65</v>
      </c>
      <c r="E21" s="13">
        <v>3</v>
      </c>
      <c r="F21" s="18" t="s">
        <v>33</v>
      </c>
      <c r="G21" s="10">
        <f t="shared" si="0"/>
        <v>1.5</v>
      </c>
      <c r="H21" s="10">
        <f t="shared" si="1"/>
        <v>4.5</v>
      </c>
    </row>
    <row r="22" spans="1:11">
      <c r="A22">
        <v>2563</v>
      </c>
      <c r="B22">
        <v>2</v>
      </c>
      <c r="C22" t="s">
        <v>112</v>
      </c>
      <c r="D22" t="s">
        <v>22</v>
      </c>
      <c r="E22" s="13">
        <v>3</v>
      </c>
      <c r="F22" s="18" t="s">
        <v>137</v>
      </c>
      <c r="G22" s="10">
        <f t="shared" si="0"/>
        <v>1</v>
      </c>
      <c r="H22" s="10">
        <f t="shared" si="1"/>
        <v>3</v>
      </c>
    </row>
    <row r="23" spans="1:11">
      <c r="A23">
        <v>2563</v>
      </c>
      <c r="B23">
        <v>2</v>
      </c>
      <c r="C23" t="s">
        <v>246</v>
      </c>
      <c r="D23" t="s">
        <v>247</v>
      </c>
      <c r="E23" s="13">
        <v>3</v>
      </c>
      <c r="F23" s="18" t="s">
        <v>137</v>
      </c>
      <c r="G23" s="10">
        <f t="shared" si="0"/>
        <v>1</v>
      </c>
      <c r="H23" s="10">
        <f t="shared" si="1"/>
        <v>3</v>
      </c>
    </row>
    <row r="24" spans="1:11">
      <c r="A24">
        <v>2563</v>
      </c>
      <c r="B24">
        <v>2</v>
      </c>
      <c r="C24" t="s">
        <v>248</v>
      </c>
      <c r="D24" t="s">
        <v>249</v>
      </c>
      <c r="E24" s="13">
        <v>3</v>
      </c>
      <c r="F24" s="18" t="s">
        <v>137</v>
      </c>
      <c r="G24" s="10">
        <f t="shared" si="0"/>
        <v>1</v>
      </c>
      <c r="H24" s="10">
        <f t="shared" si="1"/>
        <v>3</v>
      </c>
    </row>
    <row r="25" spans="1:11">
      <c r="A25">
        <v>2563</v>
      </c>
      <c r="B25">
        <v>2</v>
      </c>
      <c r="C25" t="s">
        <v>250</v>
      </c>
      <c r="D25" t="s">
        <v>251</v>
      </c>
      <c r="E25" s="13">
        <v>3</v>
      </c>
      <c r="F25" s="18" t="s">
        <v>137</v>
      </c>
      <c r="G25" s="10">
        <f t="shared" si="0"/>
        <v>1</v>
      </c>
      <c r="H25" s="10">
        <f t="shared" si="1"/>
        <v>3</v>
      </c>
    </row>
    <row r="26" spans="1:11">
      <c r="A26">
        <v>2563</v>
      </c>
      <c r="B26">
        <v>2</v>
      </c>
      <c r="C26" t="s">
        <v>252</v>
      </c>
      <c r="D26" t="s">
        <v>253</v>
      </c>
      <c r="E26" s="13">
        <v>3</v>
      </c>
      <c r="F26" s="18" t="s">
        <v>2</v>
      </c>
      <c r="G26" s="10">
        <f t="shared" si="0"/>
        <v>2.5</v>
      </c>
      <c r="H26" s="10">
        <f t="shared" si="1"/>
        <v>7.5</v>
      </c>
    </row>
    <row r="27" spans="1:11">
      <c r="A27" s="14">
        <v>2563</v>
      </c>
      <c r="B27" s="14">
        <v>2</v>
      </c>
      <c r="C27" s="14" t="s">
        <v>254</v>
      </c>
      <c r="D27" s="14" t="s">
        <v>255</v>
      </c>
      <c r="E27" s="15">
        <v>2</v>
      </c>
      <c r="F27" s="19" t="s">
        <v>2</v>
      </c>
      <c r="G27" s="11">
        <f t="shared" si="0"/>
        <v>2.5</v>
      </c>
      <c r="H27" s="11">
        <f t="shared" si="1"/>
        <v>5</v>
      </c>
      <c r="I27" s="11">
        <f>SUM(SUMIF(F21:F27,{"A","B+","B","C+","C","D+","D","F"},E21:E27))</f>
        <v>20</v>
      </c>
      <c r="J27" s="11">
        <f>SUM(H21:H27)</f>
        <v>29</v>
      </c>
      <c r="K27" s="11">
        <f>J27/I27</f>
        <v>1.45</v>
      </c>
    </row>
    <row r="28" spans="1:11">
      <c r="A28">
        <v>2564</v>
      </c>
      <c r="B28">
        <v>1</v>
      </c>
      <c r="C28" t="s">
        <v>256</v>
      </c>
      <c r="D28" t="s">
        <v>257</v>
      </c>
      <c r="E28" s="13">
        <v>3</v>
      </c>
      <c r="F28" s="18" t="s">
        <v>11</v>
      </c>
      <c r="G28" s="10">
        <f t="shared" si="0"/>
        <v>3.5</v>
      </c>
      <c r="H28" s="10">
        <f t="shared" si="1"/>
        <v>10.5</v>
      </c>
    </row>
    <row r="29" spans="1:11">
      <c r="A29">
        <v>2564</v>
      </c>
      <c r="B29">
        <v>1</v>
      </c>
      <c r="C29" t="s">
        <v>258</v>
      </c>
      <c r="D29" t="s">
        <v>259</v>
      </c>
      <c r="E29" s="13">
        <v>3</v>
      </c>
      <c r="F29" s="18" t="s">
        <v>2</v>
      </c>
      <c r="G29" s="10">
        <f t="shared" si="0"/>
        <v>2.5</v>
      </c>
      <c r="H29" s="10">
        <f t="shared" si="1"/>
        <v>7.5</v>
      </c>
    </row>
    <row r="30" spans="1:11">
      <c r="A30">
        <v>2564</v>
      </c>
      <c r="B30">
        <v>1</v>
      </c>
      <c r="C30" t="s">
        <v>260</v>
      </c>
      <c r="D30" t="s">
        <v>261</v>
      </c>
      <c r="E30" s="13">
        <v>3</v>
      </c>
      <c r="F30" s="18" t="s">
        <v>11</v>
      </c>
      <c r="G30" s="10">
        <f t="shared" si="0"/>
        <v>3.5</v>
      </c>
      <c r="H30" s="10">
        <f t="shared" si="1"/>
        <v>10.5</v>
      </c>
    </row>
    <row r="31" spans="1:11">
      <c r="A31">
        <v>2564</v>
      </c>
      <c r="B31">
        <v>1</v>
      </c>
      <c r="C31" t="s">
        <v>262</v>
      </c>
      <c r="D31" t="s">
        <v>263</v>
      </c>
      <c r="E31" s="13">
        <v>3</v>
      </c>
      <c r="F31" s="18" t="s">
        <v>2</v>
      </c>
      <c r="G31" s="10">
        <f t="shared" si="0"/>
        <v>2.5</v>
      </c>
      <c r="H31" s="10">
        <f t="shared" si="1"/>
        <v>7.5</v>
      </c>
    </row>
    <row r="32" spans="1:11">
      <c r="A32" s="14">
        <v>2564</v>
      </c>
      <c r="B32" s="14">
        <v>1</v>
      </c>
      <c r="C32" s="14" t="s">
        <v>264</v>
      </c>
      <c r="D32" s="14" t="s">
        <v>265</v>
      </c>
      <c r="E32" s="15">
        <v>3</v>
      </c>
      <c r="F32" s="19" t="s">
        <v>11</v>
      </c>
      <c r="G32" s="11">
        <f t="shared" si="0"/>
        <v>3.5</v>
      </c>
      <c r="H32" s="11">
        <f t="shared" si="1"/>
        <v>10.5</v>
      </c>
      <c r="I32" s="11">
        <f>SUM(SUMIF(F28:F32,{"A","B+","B","C+","C","D+","D","F"},E28:E32))</f>
        <v>15</v>
      </c>
      <c r="J32" s="11">
        <f>SUM(H28:H32)</f>
        <v>46.5</v>
      </c>
      <c r="K32" s="11">
        <f>J32/I32</f>
        <v>3.1</v>
      </c>
    </row>
    <row r="33" spans="1:11">
      <c r="A33">
        <v>2564</v>
      </c>
      <c r="B33">
        <v>2</v>
      </c>
      <c r="C33" t="s">
        <v>266</v>
      </c>
      <c r="D33" t="s">
        <v>267</v>
      </c>
      <c r="E33" s="13">
        <v>3</v>
      </c>
      <c r="F33" s="18" t="s">
        <v>5</v>
      </c>
      <c r="G33" s="10">
        <f t="shared" si="0"/>
        <v>4</v>
      </c>
      <c r="H33" s="10">
        <f t="shared" si="1"/>
        <v>12</v>
      </c>
    </row>
    <row r="34" spans="1:11">
      <c r="A34">
        <v>2564</v>
      </c>
      <c r="B34">
        <v>2</v>
      </c>
      <c r="C34" t="s">
        <v>268</v>
      </c>
      <c r="D34" t="s">
        <v>269</v>
      </c>
      <c r="E34" s="13">
        <v>3</v>
      </c>
      <c r="F34" s="18" t="s">
        <v>5</v>
      </c>
      <c r="G34" s="10">
        <f t="shared" si="0"/>
        <v>4</v>
      </c>
      <c r="H34" s="10">
        <f t="shared" si="1"/>
        <v>12</v>
      </c>
    </row>
    <row r="35" spans="1:11">
      <c r="A35">
        <v>2564</v>
      </c>
      <c r="B35">
        <v>2</v>
      </c>
      <c r="C35" t="s">
        <v>270</v>
      </c>
      <c r="D35" t="s">
        <v>271</v>
      </c>
      <c r="E35" s="13">
        <v>3</v>
      </c>
      <c r="F35" s="18" t="s">
        <v>5</v>
      </c>
      <c r="G35" s="10">
        <f t="shared" si="0"/>
        <v>4</v>
      </c>
      <c r="H35" s="10">
        <f t="shared" si="1"/>
        <v>12</v>
      </c>
    </row>
    <row r="36" spans="1:11">
      <c r="A36">
        <v>2564</v>
      </c>
      <c r="B36">
        <v>2</v>
      </c>
      <c r="C36" t="s">
        <v>272</v>
      </c>
      <c r="D36" t="s">
        <v>273</v>
      </c>
      <c r="E36" s="13">
        <v>3</v>
      </c>
      <c r="F36" s="18" t="s">
        <v>5</v>
      </c>
      <c r="G36" s="10">
        <f t="shared" si="0"/>
        <v>4</v>
      </c>
      <c r="H36" s="10">
        <f t="shared" si="1"/>
        <v>12</v>
      </c>
    </row>
    <row r="37" spans="1:11">
      <c r="A37">
        <v>2564</v>
      </c>
      <c r="B37">
        <v>2</v>
      </c>
      <c r="C37" t="s">
        <v>192</v>
      </c>
      <c r="D37" t="s">
        <v>216</v>
      </c>
      <c r="E37" s="13">
        <v>3</v>
      </c>
      <c r="F37" s="18" t="s">
        <v>5</v>
      </c>
      <c r="G37" s="10">
        <f t="shared" si="0"/>
        <v>4</v>
      </c>
      <c r="H37" s="10">
        <f t="shared" si="1"/>
        <v>12</v>
      </c>
    </row>
    <row r="38" spans="1:11">
      <c r="A38" s="14">
        <v>2564</v>
      </c>
      <c r="B38" s="14">
        <v>2</v>
      </c>
      <c r="C38" s="14" t="s">
        <v>192</v>
      </c>
      <c r="D38" s="14" t="s">
        <v>217</v>
      </c>
      <c r="E38" s="15">
        <v>3</v>
      </c>
      <c r="F38" s="19" t="s">
        <v>11</v>
      </c>
      <c r="G38" s="11">
        <f t="shared" si="0"/>
        <v>3.5</v>
      </c>
      <c r="H38" s="11">
        <f t="shared" si="1"/>
        <v>10.5</v>
      </c>
      <c r="I38" s="11">
        <f>SUM(SUMIF(F33:F38,{"A","B+","B","C+","C","D+","D","F"},E33:E38))</f>
        <v>18</v>
      </c>
      <c r="J38" s="11">
        <f>SUM(H33:H38)</f>
        <v>70.5</v>
      </c>
      <c r="K38" s="11">
        <f>J38/I38</f>
        <v>3.9166666666666665</v>
      </c>
    </row>
    <row r="39" spans="1:11">
      <c r="A39">
        <v>2565</v>
      </c>
      <c r="B39">
        <v>1</v>
      </c>
      <c r="C39" t="s">
        <v>274</v>
      </c>
      <c r="D39" t="s">
        <v>275</v>
      </c>
      <c r="E39" s="13">
        <v>3</v>
      </c>
      <c r="F39" s="18" t="s">
        <v>5</v>
      </c>
      <c r="G39" s="10">
        <f t="shared" si="0"/>
        <v>4</v>
      </c>
      <c r="H39" s="10">
        <f t="shared" si="1"/>
        <v>12</v>
      </c>
    </row>
    <row r="40" spans="1:11">
      <c r="A40">
        <v>2565</v>
      </c>
      <c r="B40">
        <v>1</v>
      </c>
      <c r="C40" t="s">
        <v>276</v>
      </c>
      <c r="D40" t="s">
        <v>277</v>
      </c>
      <c r="E40" s="13">
        <v>3</v>
      </c>
      <c r="F40" s="18" t="s">
        <v>5</v>
      </c>
      <c r="G40" s="10">
        <f t="shared" si="0"/>
        <v>4</v>
      </c>
      <c r="H40" s="10">
        <f t="shared" si="1"/>
        <v>12</v>
      </c>
    </row>
    <row r="41" spans="1:11">
      <c r="A41">
        <v>2565</v>
      </c>
      <c r="B41">
        <v>1</v>
      </c>
      <c r="C41" t="s">
        <v>278</v>
      </c>
      <c r="D41" t="s">
        <v>279</v>
      </c>
      <c r="E41" s="13">
        <v>3</v>
      </c>
      <c r="F41" s="18" t="s">
        <v>5</v>
      </c>
      <c r="G41" s="10">
        <f t="shared" si="0"/>
        <v>4</v>
      </c>
      <c r="H41" s="10">
        <f t="shared" si="1"/>
        <v>12</v>
      </c>
    </row>
    <row r="42" spans="1:11">
      <c r="A42">
        <v>2565</v>
      </c>
      <c r="B42">
        <v>1</v>
      </c>
      <c r="C42" t="s">
        <v>192</v>
      </c>
      <c r="D42" t="s">
        <v>280</v>
      </c>
      <c r="E42" s="13">
        <v>3</v>
      </c>
      <c r="F42" s="18" t="s">
        <v>11</v>
      </c>
      <c r="G42" s="10">
        <f t="shared" si="0"/>
        <v>3.5</v>
      </c>
      <c r="H42" s="10">
        <f t="shared" si="1"/>
        <v>10.5</v>
      </c>
    </row>
    <row r="43" spans="1:11">
      <c r="A43">
        <v>2565</v>
      </c>
      <c r="B43">
        <v>1</v>
      </c>
      <c r="C43" t="s">
        <v>192</v>
      </c>
      <c r="D43" t="s">
        <v>218</v>
      </c>
      <c r="E43" s="13">
        <v>3</v>
      </c>
      <c r="F43" s="18" t="s">
        <v>5</v>
      </c>
      <c r="G43" s="10">
        <f t="shared" si="0"/>
        <v>4</v>
      </c>
      <c r="H43" s="10">
        <f t="shared" si="1"/>
        <v>12</v>
      </c>
    </row>
    <row r="44" spans="1:11">
      <c r="A44" s="14">
        <v>2565</v>
      </c>
      <c r="B44" s="14">
        <v>1</v>
      </c>
      <c r="C44" s="14" t="s">
        <v>192</v>
      </c>
      <c r="D44" s="14" t="s">
        <v>219</v>
      </c>
      <c r="E44" s="15">
        <v>3</v>
      </c>
      <c r="F44" s="19" t="s">
        <v>11</v>
      </c>
      <c r="G44" s="11">
        <f t="shared" si="0"/>
        <v>3.5</v>
      </c>
      <c r="H44" s="11">
        <f t="shared" si="1"/>
        <v>10.5</v>
      </c>
      <c r="I44" s="11">
        <f>SUM(SUMIF(F39:F44,{"A","B+","B","C+","C","D+","D","F"},E39:E44))</f>
        <v>18</v>
      </c>
      <c r="J44" s="11">
        <f>SUM(H39:H44)</f>
        <v>69</v>
      </c>
      <c r="K44" s="11">
        <f>J44/I44</f>
        <v>3.8333333333333335</v>
      </c>
    </row>
    <row r="45" spans="1:11">
      <c r="A45">
        <v>2565</v>
      </c>
      <c r="B45">
        <v>2</v>
      </c>
      <c r="C45" t="s">
        <v>192</v>
      </c>
      <c r="D45" t="s">
        <v>214</v>
      </c>
      <c r="E45" s="13">
        <v>3</v>
      </c>
      <c r="F45" s="18" t="s">
        <v>5</v>
      </c>
      <c r="G45" s="10">
        <f t="shared" si="0"/>
        <v>4</v>
      </c>
      <c r="H45" s="10">
        <f t="shared" si="1"/>
        <v>12</v>
      </c>
    </row>
    <row r="46" spans="1:11">
      <c r="A46" s="14">
        <v>2565</v>
      </c>
      <c r="B46" s="14">
        <v>2</v>
      </c>
      <c r="C46" s="14" t="s">
        <v>192</v>
      </c>
      <c r="D46" s="14" t="s">
        <v>215</v>
      </c>
      <c r="E46" s="15">
        <v>3</v>
      </c>
      <c r="F46" s="19" t="s">
        <v>5</v>
      </c>
      <c r="G46" s="11">
        <f t="shared" si="0"/>
        <v>4</v>
      </c>
      <c r="H46" s="11">
        <f t="shared" si="1"/>
        <v>12</v>
      </c>
      <c r="I46" s="11">
        <f>SUM(SUMIF(F45:F46,{"A","B+","B","C+","C","D+","D","F"},E45:E46))</f>
        <v>6</v>
      </c>
      <c r="J46" s="11">
        <f>SUM(H45:H46)</f>
        <v>24</v>
      </c>
      <c r="K46" s="11">
        <f>J46/I46</f>
        <v>4</v>
      </c>
    </row>
    <row r="47" spans="1:11">
      <c r="I47" s="10">
        <f>SUM(SUMIF(F1:F46,{"A","B+","B","C+","C","D+","D","F"},E1:E46))</f>
        <v>135</v>
      </c>
      <c r="J47" s="10">
        <f>SUM(H1:H46)</f>
        <v>413.5</v>
      </c>
      <c r="K47" s="10">
        <f>J47/I47</f>
        <v>3.0629629629629629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CPSC</vt:lpstr>
      <vt:lpstr>SMT</vt:lpstr>
      <vt:lpstr>ABT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burin</dc:creator>
  <cp:lastModifiedBy>burin</cp:lastModifiedBy>
  <dcterms:created xsi:type="dcterms:W3CDTF">2020-12-28T00:54:57Z</dcterms:created>
  <dcterms:modified xsi:type="dcterms:W3CDTF">2020-12-28T11:06:52Z</dcterms:modified>
</cp:coreProperties>
</file>