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19995" windowHeight="8190" activeTab="1"/>
  </bookViews>
  <sheets>
    <sheet name="Data" sheetId="1" r:id="rId1"/>
    <sheet name="analysis" sheetId="2" r:id="rId2"/>
  </sheets>
  <calcPr calcId="144525"/>
  <pivotCaches>
    <pivotCache cacheId="5" r:id="rId3"/>
    <pivotCache cacheId="14" r:id="rId4"/>
  </pivotCaches>
</workbook>
</file>

<file path=xl/calcChain.xml><?xml version="1.0" encoding="utf-8"?>
<calcChain xmlns="http://schemas.openxmlformats.org/spreadsheetml/2006/main">
  <c r="I3" i="1" l="1"/>
  <c r="I6" i="1"/>
  <c r="D4" i="2"/>
  <c r="D3" i="2"/>
  <c r="J4" i="2"/>
  <c r="J5" i="2"/>
  <c r="J6" i="2"/>
  <c r="J7" i="2"/>
  <c r="J3" i="2"/>
  <c r="E3" i="1"/>
  <c r="F3" i="1"/>
  <c r="E10" i="1"/>
  <c r="E11" i="1"/>
  <c r="E12" i="1"/>
  <c r="E13" i="1"/>
  <c r="E14" i="1"/>
  <c r="E15" i="1"/>
  <c r="E9" i="1"/>
  <c r="G3" i="1"/>
  <c r="H3" i="1"/>
  <c r="D3" i="1"/>
  <c r="H6" i="1"/>
  <c r="D4" i="1"/>
  <c r="G4" i="1"/>
  <c r="G5" i="1"/>
  <c r="B2" i="1"/>
</calcChain>
</file>

<file path=xl/sharedStrings.xml><?xml version="1.0" encoding="utf-8"?>
<sst xmlns="http://schemas.openxmlformats.org/spreadsheetml/2006/main" count="40" uniqueCount="35">
  <si>
    <t>แบบสำรวจชุมชน ครั้งที่ 1</t>
  </si>
  <si>
    <t>ค่าเฉลี่ย</t>
  </si>
  <si>
    <t>เบี่ยงเบน</t>
  </si>
  <si>
    <t>ร้อยละ</t>
  </si>
  <si>
    <t>บ้านเลขที่</t>
  </si>
  <si>
    <t>ชื่อ-สกุล</t>
  </si>
  <si>
    <t>ชื่อเล่น</t>
  </si>
  <si>
    <t>อายุ</t>
  </si>
  <si>
    <t>นายทองดี มีแสน</t>
  </si>
  <si>
    <t>ไก่</t>
  </si>
  <si>
    <t>นางแสง มีแสน</t>
  </si>
  <si>
    <t>หยก</t>
  </si>
  <si>
    <t>นายดุล ดวงดี</t>
  </si>
  <si>
    <t>แจ็ค</t>
  </si>
  <si>
    <t>ดื่มสุรา</t>
  </si>
  <si>
    <t>นายดวง ดนตรี</t>
  </si>
  <si>
    <t>นางแปง คำแสด</t>
  </si>
  <si>
    <t>นายดง คำแสด</t>
  </si>
  <si>
    <t>ดง</t>
  </si>
  <si>
    <t>แปง</t>
  </si>
  <si>
    <t>ดวง</t>
  </si>
  <si>
    <t>ด.ช.หยก คำแสด</t>
  </si>
  <si>
    <t>เห็นด้วยงด</t>
  </si>
  <si>
    <t>จำนวนผู้ตอบ</t>
  </si>
  <si>
    <t>เพศ</t>
  </si>
  <si>
    <t>Row Labels</t>
  </si>
  <si>
    <t>(blank)</t>
  </si>
  <si>
    <t>Grand Total</t>
  </si>
  <si>
    <t>Count of ดื่มสุรา</t>
  </si>
  <si>
    <t>นับแยกตามเพศ</t>
  </si>
  <si>
    <t>Sum of ดื่มสุรา</t>
  </si>
  <si>
    <t>ช่วงอายุใดดื่มสุรามากที่สุด</t>
  </si>
  <si>
    <t>ช่วงอายุ</t>
  </si>
  <si>
    <t>สูบบุหรี่</t>
  </si>
  <si>
    <t>ประมวลผล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</si>
</sst>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2" fontId="0" fillId="0" borderId="1" xfId="0" applyNumberFormat="1" applyBorder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4" borderId="1" xfId="0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" fillId="2" borderId="0" xfId="0" applyFont="1" applyFill="1"/>
    <xf numFmtId="0" fontId="0" fillId="3" borderId="0" xfId="0" applyFill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[form_analysis.xlsx]analysis!PivotTable5</c:name>
    <c:fmtId val="0"/>
  </c:pivotSource>
  <c:chart>
    <c:title>
      <c:layout/>
      <c:overlay val="0"/>
    </c:title>
    <c:autoTitleDeleted val="0"/>
    <c:pivotFmts>
      <c:pivotFmt>
        <c:idx val="0"/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analysis!$I$2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cat>
            <c:strRef>
              <c:f>analysis!$H$3:$H$8</c:f>
              <c:strCach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strCache>
            </c:strRef>
          </c:cat>
          <c:val>
            <c:numRef>
              <c:f>analysis!$I$3:$I$8</c:f>
              <c:numCache>
                <c:formatCode>General</c:formatCode>
                <c:ptCount val="5"/>
                <c:pt idx="0">
                  <c:v>0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47872"/>
        <c:axId val="10474240"/>
      </c:barChart>
      <c:catAx>
        <c:axId val="10447872"/>
        <c:scaling>
          <c:orientation val="minMax"/>
        </c:scaling>
        <c:delete val="0"/>
        <c:axPos val="b"/>
        <c:majorTickMark val="out"/>
        <c:minorTickMark val="none"/>
        <c:tickLblPos val="nextTo"/>
        <c:crossAx val="10474240"/>
        <c:crosses val="autoZero"/>
        <c:auto val="1"/>
        <c:lblAlgn val="ctr"/>
        <c:lblOffset val="100"/>
        <c:noMultiLvlLbl val="0"/>
      </c:catAx>
      <c:valAx>
        <c:axId val="10474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4478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[form_analysis.xlsx]analysis!PivotTable2</c:name>
    <c:fmtId val="0"/>
  </c:pivotSource>
  <c:chart>
    <c:title>
      <c:layout/>
      <c:overlay val="0"/>
    </c:title>
    <c:autoTitleDeleted val="0"/>
    <c:pivotFmts>
      <c:pivotFmt>
        <c:idx val="0"/>
        <c:marker>
          <c:symbol val="none"/>
        </c:marker>
      </c:pivotFmt>
    </c:pivotFmts>
    <c:plotArea>
      <c:layout/>
      <c:pieChart>
        <c:varyColors val="1"/>
        <c:ser>
          <c:idx val="0"/>
          <c:order val="0"/>
          <c:tx>
            <c:strRef>
              <c:f>analysis!$C$2</c:f>
              <c:strCache>
                <c:ptCount val="1"/>
                <c:pt idx="0">
                  <c:v>Total</c:v>
                </c:pt>
              </c:strCache>
            </c:strRef>
          </c:tx>
          <c:cat>
            <c:strRef>
              <c:f>analysis!$B$3:$B$6</c:f>
              <c:strCache>
                <c:ptCount val="3"/>
                <c:pt idx="0">
                  <c:v>0</c:v>
                </c:pt>
                <c:pt idx="1">
                  <c:v>1</c:v>
                </c:pt>
                <c:pt idx="2">
                  <c:v>(blank)</c:v>
                </c:pt>
              </c:strCache>
            </c:strRef>
          </c:cat>
          <c:val>
            <c:numRef>
              <c:f>analysis!$C$3:$C$6</c:f>
              <c:numCache>
                <c:formatCode>General</c:formatCode>
                <c:ptCount val="3"/>
                <c:pt idx="0">
                  <c:v>2</c:v>
                </c:pt>
                <c:pt idx="1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8</xdr:row>
      <xdr:rowOff>133350</xdr:rowOff>
    </xdr:from>
    <xdr:to>
      <xdr:col>14</xdr:col>
      <xdr:colOff>323850</xdr:colOff>
      <xdr:row>24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9</xdr:row>
      <xdr:rowOff>23812</xdr:rowOff>
    </xdr:from>
    <xdr:to>
      <xdr:col>5</xdr:col>
      <xdr:colOff>942975</xdr:colOff>
      <xdr:row>23</xdr:row>
      <xdr:rowOff>100012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esktop" refreshedDate="42085.73862048611" createdVersion="4" refreshedVersion="4" minRefreshableVersion="3" recordCount="9">
  <cacheSource type="worksheet">
    <worksheetSource ref="A8:H2000" sheet="Data"/>
  </cacheSource>
  <cacheFields count="7">
    <cacheField name="บ้านเลขที่" numFmtId="0">
      <sharedItems containsString="0" containsBlank="1" containsNumber="1" containsInteger="1" minValue="1" maxValue="32"/>
    </cacheField>
    <cacheField name="ชื่อ-สกุล" numFmtId="0">
      <sharedItems containsBlank="1"/>
    </cacheField>
    <cacheField name="ชื่อเล่น" numFmtId="0">
      <sharedItems containsBlank="1"/>
    </cacheField>
    <cacheField name="อายุ" numFmtId="0">
      <sharedItems containsString="0" containsBlank="1" containsNumber="1" containsInteger="1" minValue="12" maxValue="52"/>
    </cacheField>
    <cacheField name="เพศ" numFmtId="0">
      <sharedItems containsString="0" containsBlank="1" containsNumber="1" containsInteger="1" minValue="0" maxValue="1" count="3">
        <n v="1"/>
        <n v="0"/>
        <m/>
      </sharedItems>
    </cacheField>
    <cacheField name="เห็นด้วยงด" numFmtId="0">
      <sharedItems containsString="0" containsBlank="1" containsNumber="1" containsInteger="1" minValue="3" maxValue="5"/>
    </cacheField>
    <cacheField name="ดื่มสุรา" numFmtId="0">
      <sharedItems containsString="0" containsBlank="1" containsNumber="1" containsInteger="1" minValue="0" maxValue="1" count="3">
        <n v="1"/>
        <n v="0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desktop" refreshedDate="42085.741982754633" createdVersion="4" refreshedVersion="4" minRefreshableVersion="3" recordCount="7">
  <cacheSource type="worksheet">
    <worksheetSource ref="A8:H15" sheet="Data"/>
  </cacheSource>
  <cacheFields count="8">
    <cacheField name="บ้านเลขที่" numFmtId="0">
      <sharedItems containsSemiMixedTypes="0" containsString="0" containsNumber="1" containsInteger="1" minValue="1" maxValue="32"/>
    </cacheField>
    <cacheField name="ชื่อ-สกุล" numFmtId="0">
      <sharedItems/>
    </cacheField>
    <cacheField name="ชื่อเล่น" numFmtId="0">
      <sharedItems/>
    </cacheField>
    <cacheField name="อายุ" numFmtId="0">
      <sharedItems containsSemiMixedTypes="0" containsString="0" containsNumber="1" containsInteger="1" minValue="12" maxValue="52"/>
    </cacheField>
    <cacheField name="ช่วงอายุ" numFmtId="0">
      <sharedItems containsSemiMixedTypes="0" containsString="0" containsNumber="1" containsInteger="1" minValue="1" maxValue="5" count="5">
        <n v="2"/>
        <n v="1"/>
        <n v="5"/>
        <n v="4"/>
        <n v="3"/>
      </sharedItems>
    </cacheField>
    <cacheField name="เพศ" numFmtId="0">
      <sharedItems containsSemiMixedTypes="0" containsString="0" containsNumber="1" containsInteger="1" minValue="0" maxValue="1"/>
    </cacheField>
    <cacheField name="เห็นด้วยงด" numFmtId="0">
      <sharedItems containsSemiMixedTypes="0" containsString="0" containsNumber="1" containsInteger="1" minValue="3" maxValue="5"/>
    </cacheField>
    <cacheField name="ดื่มสุรา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">
  <r>
    <n v="1"/>
    <s v="นายทองดี มีแสน"/>
    <s v="ไก่"/>
    <n v="28"/>
    <x v="0"/>
    <n v="5"/>
    <x v="0"/>
  </r>
  <r>
    <n v="1"/>
    <s v="นางแสง มีแสน"/>
    <s v="หยก"/>
    <n v="15"/>
    <x v="1"/>
    <n v="4"/>
    <x v="1"/>
  </r>
  <r>
    <n v="32"/>
    <s v="นายดุล ดวงดี"/>
    <s v="แจ็ค"/>
    <n v="52"/>
    <x v="0"/>
    <n v="5"/>
    <x v="0"/>
  </r>
  <r>
    <n v="24"/>
    <s v="นายดวง ดนตรี"/>
    <s v="ดวง"/>
    <n v="45"/>
    <x v="0"/>
    <n v="5"/>
    <x v="1"/>
  </r>
  <r>
    <n v="18"/>
    <s v="นางแปง คำแสด"/>
    <s v="แปง"/>
    <n v="35"/>
    <x v="1"/>
    <n v="4"/>
    <x v="0"/>
  </r>
  <r>
    <n v="18"/>
    <s v="นายดง คำแสด"/>
    <s v="ดง"/>
    <n v="29"/>
    <x v="0"/>
    <n v="3"/>
    <x v="0"/>
  </r>
  <r>
    <n v="18"/>
    <s v="ด.ช.หยก คำแสด"/>
    <s v="หยก"/>
    <n v="12"/>
    <x v="0"/>
    <n v="5"/>
    <x v="1"/>
  </r>
  <r>
    <m/>
    <m/>
    <m/>
    <m/>
    <x v="2"/>
    <m/>
    <x v="2"/>
  </r>
  <r>
    <m/>
    <m/>
    <m/>
    <m/>
    <x v="2"/>
    <m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7">
  <r>
    <n v="1"/>
    <s v="นายทองดี มีแสน"/>
    <s v="ไก่"/>
    <n v="28"/>
    <x v="0"/>
    <n v="1"/>
    <n v="5"/>
    <n v="1"/>
  </r>
  <r>
    <n v="1"/>
    <s v="นางแสง มีแสน"/>
    <s v="หยก"/>
    <n v="15"/>
    <x v="1"/>
    <n v="0"/>
    <n v="4"/>
    <n v="0"/>
  </r>
  <r>
    <n v="32"/>
    <s v="นายดุล ดวงดี"/>
    <s v="แจ็ค"/>
    <n v="52"/>
    <x v="2"/>
    <n v="1"/>
    <n v="5"/>
    <n v="1"/>
  </r>
  <r>
    <n v="24"/>
    <s v="นายดวง ดนตรี"/>
    <s v="ดวง"/>
    <n v="45"/>
    <x v="3"/>
    <n v="1"/>
    <n v="5"/>
    <n v="0"/>
  </r>
  <r>
    <n v="18"/>
    <s v="นางแปง คำแสด"/>
    <s v="แปง"/>
    <n v="35"/>
    <x v="4"/>
    <n v="0"/>
    <n v="4"/>
    <n v="1"/>
  </r>
  <r>
    <n v="18"/>
    <s v="นายดง คำแสด"/>
    <s v="ดง"/>
    <n v="29"/>
    <x v="0"/>
    <n v="1"/>
    <n v="3"/>
    <n v="1"/>
  </r>
  <r>
    <n v="18"/>
    <s v="ด.ช.หยก คำแสด"/>
    <s v="หยก"/>
    <n v="12"/>
    <x v="1"/>
    <n v="1"/>
    <n v="5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5" cacheId="14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">
  <location ref="H2:I8" firstHeaderRow="1" firstDataRow="1" firstDataCol="1"/>
  <pivotFields count="8">
    <pivotField showAll="0"/>
    <pivotField showAll="0"/>
    <pivotField showAll="0"/>
    <pivotField showAll="0"/>
    <pivotField axis="axisRow" showAll="0">
      <items count="6">
        <item x="1"/>
        <item x="0"/>
        <item x="4"/>
        <item x="3"/>
        <item x="2"/>
        <item t="default"/>
      </items>
    </pivotField>
    <pivotField showAll="0"/>
    <pivotField showAll="0"/>
    <pivotField dataField="1"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ดื่มสุรา" fld="7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">
  <location ref="B2:C6" firstHeaderRow="1" firstDataRow="1" firstDataCol="1"/>
  <pivotFields count="7">
    <pivotField showAll="0"/>
    <pivotField showAll="0"/>
    <pivotField showAll="0"/>
    <pivotField showAll="0"/>
    <pivotField axis="axisRow" showAll="0">
      <items count="4">
        <item x="1"/>
        <item x="0"/>
        <item x="2"/>
        <item t="default"/>
      </items>
    </pivotField>
    <pivotField showAll="0"/>
    <pivotField dataField="1" showAll="0">
      <items count="4">
        <item x="1"/>
        <item x="0"/>
        <item x="2"/>
        <item t="default"/>
      </items>
    </pivotField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Count of ดื่มสุรา" fld="6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workbookViewId="0">
      <selection activeCell="B23" sqref="B23"/>
    </sheetView>
  </sheetViews>
  <sheetFormatPr defaultRowHeight="15" x14ac:dyDescent="0.25"/>
  <cols>
    <col min="1" max="1" width="11.85546875" bestFit="1" customWidth="1"/>
    <col min="2" max="2" width="15.7109375" bestFit="1" customWidth="1"/>
    <col min="7" max="7" width="10.28515625" bestFit="1" customWidth="1"/>
  </cols>
  <sheetData>
    <row r="1" spans="1:20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20" x14ac:dyDescent="0.25">
      <c r="A2" t="s">
        <v>23</v>
      </c>
      <c r="B2">
        <f>COUNTA(H9:H2003)</f>
        <v>7</v>
      </c>
    </row>
    <row r="3" spans="1:20" x14ac:dyDescent="0.25">
      <c r="A3" s="12" t="s">
        <v>34</v>
      </c>
      <c r="B3" s="6"/>
      <c r="C3" s="6"/>
      <c r="D3" s="7" t="str">
        <f>D8</f>
        <v>อายุ</v>
      </c>
      <c r="E3" s="7" t="str">
        <f t="shared" ref="E3:F3" si="0">E8</f>
        <v>ช่วงอายุ</v>
      </c>
      <c r="F3" s="7" t="str">
        <f t="shared" si="0"/>
        <v>เพศ</v>
      </c>
      <c r="G3" s="7" t="str">
        <f t="shared" ref="G3:I3" si="1">G8</f>
        <v>เห็นด้วยงด</v>
      </c>
      <c r="H3" s="7" t="str">
        <f t="shared" si="1"/>
        <v>ดื่มสุรา</v>
      </c>
      <c r="I3" s="7" t="str">
        <f t="shared" si="1"/>
        <v>สูบบุหรี่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x14ac:dyDescent="0.25">
      <c r="A4" t="s">
        <v>1</v>
      </c>
      <c r="B4" s="8"/>
      <c r="C4" s="8"/>
      <c r="D4" s="5">
        <f>AVERAGEA(D9:D2000)</f>
        <v>30.857142857142858</v>
      </c>
      <c r="E4" s="8"/>
      <c r="F4" s="8"/>
      <c r="G4" s="5">
        <f>AVERAGEA(G9:G2000)</f>
        <v>4.4285714285714288</v>
      </c>
      <c r="H4" s="8"/>
      <c r="I4" s="8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x14ac:dyDescent="0.25">
      <c r="A5" t="s">
        <v>2</v>
      </c>
      <c r="B5" s="8"/>
      <c r="C5" s="8"/>
      <c r="D5" s="8"/>
      <c r="E5" s="8"/>
      <c r="F5" s="8"/>
      <c r="G5" s="4">
        <f>_xlfn.STDEV.P(G9:G2000)</f>
        <v>0.72843135908468359</v>
      </c>
      <c r="H5" s="8"/>
      <c r="I5" s="8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x14ac:dyDescent="0.25">
      <c r="A6" t="s">
        <v>3</v>
      </c>
      <c r="B6" s="8"/>
      <c r="C6" s="8"/>
      <c r="D6" s="8"/>
      <c r="E6" s="8"/>
      <c r="F6" s="8"/>
      <c r="G6" s="8"/>
      <c r="H6" s="4">
        <f>INT(SUM(H9:H2000) / COUNTA(H9:H2000) * 100)</f>
        <v>57</v>
      </c>
      <c r="I6" s="4">
        <f>INT(SUM(I9:I2000) / COUNTA(I9:I2000) * 100)</f>
        <v>28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s="1" customFormat="1" x14ac:dyDescent="0.25">
      <c r="A8" s="7" t="s">
        <v>4</v>
      </c>
      <c r="B8" s="7" t="s">
        <v>5</v>
      </c>
      <c r="C8" s="7" t="s">
        <v>6</v>
      </c>
      <c r="D8" s="7" t="s">
        <v>7</v>
      </c>
      <c r="E8" s="7" t="s">
        <v>32</v>
      </c>
      <c r="F8" s="7" t="s">
        <v>24</v>
      </c>
      <c r="G8" s="7" t="s">
        <v>22</v>
      </c>
      <c r="H8" s="7" t="s">
        <v>14</v>
      </c>
      <c r="I8" s="7" t="s">
        <v>33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x14ac:dyDescent="0.25">
      <c r="A9">
        <v>1</v>
      </c>
      <c r="B9" t="s">
        <v>8</v>
      </c>
      <c r="C9" t="s">
        <v>9</v>
      </c>
      <c r="D9">
        <v>28</v>
      </c>
      <c r="E9">
        <f>INT(D9 / 10)</f>
        <v>2</v>
      </c>
      <c r="F9">
        <v>1</v>
      </c>
      <c r="G9">
        <v>5</v>
      </c>
      <c r="H9">
        <v>1</v>
      </c>
      <c r="I9">
        <v>1</v>
      </c>
    </row>
    <row r="10" spans="1:20" x14ac:dyDescent="0.25">
      <c r="A10">
        <v>1</v>
      </c>
      <c r="B10" t="s">
        <v>10</v>
      </c>
      <c r="C10" t="s">
        <v>11</v>
      </c>
      <c r="D10">
        <v>15</v>
      </c>
      <c r="E10">
        <f t="shared" ref="E10:E15" si="2">INT(D10 / 10)</f>
        <v>1</v>
      </c>
      <c r="F10">
        <v>0</v>
      </c>
      <c r="G10">
        <v>4</v>
      </c>
      <c r="H10">
        <v>0</v>
      </c>
      <c r="I10">
        <v>0</v>
      </c>
    </row>
    <row r="11" spans="1:20" x14ac:dyDescent="0.25">
      <c r="A11">
        <v>32</v>
      </c>
      <c r="B11" t="s">
        <v>12</v>
      </c>
      <c r="C11" t="s">
        <v>13</v>
      </c>
      <c r="D11">
        <v>52</v>
      </c>
      <c r="E11">
        <f t="shared" si="2"/>
        <v>5</v>
      </c>
      <c r="F11">
        <v>1</v>
      </c>
      <c r="G11">
        <v>5</v>
      </c>
      <c r="H11">
        <v>1</v>
      </c>
      <c r="I11">
        <v>0</v>
      </c>
    </row>
    <row r="12" spans="1:20" x14ac:dyDescent="0.25">
      <c r="A12">
        <v>24</v>
      </c>
      <c r="B12" t="s">
        <v>15</v>
      </c>
      <c r="C12" t="s">
        <v>20</v>
      </c>
      <c r="D12">
        <v>45</v>
      </c>
      <c r="E12">
        <f t="shared" si="2"/>
        <v>4</v>
      </c>
      <c r="F12">
        <v>1</v>
      </c>
      <c r="G12">
        <v>5</v>
      </c>
      <c r="H12">
        <v>0</v>
      </c>
      <c r="I12">
        <v>0</v>
      </c>
    </row>
    <row r="13" spans="1:20" x14ac:dyDescent="0.25">
      <c r="A13">
        <v>18</v>
      </c>
      <c r="B13" t="s">
        <v>16</v>
      </c>
      <c r="C13" t="s">
        <v>19</v>
      </c>
      <c r="D13">
        <v>35</v>
      </c>
      <c r="E13">
        <f t="shared" si="2"/>
        <v>3</v>
      </c>
      <c r="F13">
        <v>0</v>
      </c>
      <c r="G13">
        <v>4</v>
      </c>
      <c r="H13">
        <v>1</v>
      </c>
      <c r="I13">
        <v>1</v>
      </c>
    </row>
    <row r="14" spans="1:20" x14ac:dyDescent="0.25">
      <c r="A14">
        <v>18</v>
      </c>
      <c r="B14" t="s">
        <v>17</v>
      </c>
      <c r="C14" t="s">
        <v>18</v>
      </c>
      <c r="D14">
        <v>29</v>
      </c>
      <c r="E14">
        <f t="shared" si="2"/>
        <v>2</v>
      </c>
      <c r="F14">
        <v>1</v>
      </c>
      <c r="G14">
        <v>3</v>
      </c>
      <c r="H14">
        <v>1</v>
      </c>
      <c r="I14">
        <v>0</v>
      </c>
    </row>
    <row r="15" spans="1:20" x14ac:dyDescent="0.25">
      <c r="A15">
        <v>18</v>
      </c>
      <c r="B15" t="s">
        <v>21</v>
      </c>
      <c r="C15" t="s">
        <v>11</v>
      </c>
      <c r="D15">
        <v>12</v>
      </c>
      <c r="E15">
        <f t="shared" si="2"/>
        <v>1</v>
      </c>
      <c r="F15">
        <v>1</v>
      </c>
      <c r="G15">
        <v>5</v>
      </c>
      <c r="H15">
        <v>0</v>
      </c>
      <c r="I15">
        <v>0</v>
      </c>
    </row>
  </sheetData>
  <mergeCells count="1">
    <mergeCell ref="A1:N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8"/>
  <sheetViews>
    <sheetView tabSelected="1" workbookViewId="0">
      <selection activeCell="F7" sqref="F7"/>
    </sheetView>
  </sheetViews>
  <sheetFormatPr defaultRowHeight="15" x14ac:dyDescent="0.25"/>
  <cols>
    <col min="2" max="2" width="13.140625" bestFit="1" customWidth="1"/>
    <col min="3" max="3" width="15.7109375" bestFit="1" customWidth="1"/>
    <col min="5" max="5" width="13.140625" customWidth="1"/>
    <col min="6" max="6" width="14.28515625" customWidth="1"/>
    <col min="9" max="9" width="14.7109375" customWidth="1"/>
  </cols>
  <sheetData>
    <row r="1" spans="2:10" x14ac:dyDescent="0.25">
      <c r="B1" t="s">
        <v>29</v>
      </c>
      <c r="H1" t="s">
        <v>31</v>
      </c>
    </row>
    <row r="2" spans="2:10" x14ac:dyDescent="0.25">
      <c r="B2" s="9" t="s">
        <v>25</v>
      </c>
      <c r="C2" t="s">
        <v>28</v>
      </c>
      <c r="D2" s="14" t="s">
        <v>3</v>
      </c>
      <c r="H2" s="9" t="s">
        <v>25</v>
      </c>
      <c r="I2" t="s">
        <v>30</v>
      </c>
      <c r="J2" s="14" t="s">
        <v>3</v>
      </c>
    </row>
    <row r="3" spans="2:10" x14ac:dyDescent="0.25">
      <c r="B3" s="10">
        <v>0</v>
      </c>
      <c r="C3" s="11">
        <v>2</v>
      </c>
      <c r="D3" s="13">
        <f>INT(C3/$C$6*100)</f>
        <v>28</v>
      </c>
      <c r="H3" s="10">
        <v>1</v>
      </c>
      <c r="I3" s="11">
        <v>0</v>
      </c>
      <c r="J3" s="13">
        <f>INT(I3/$I$8*100)</f>
        <v>0</v>
      </c>
    </row>
    <row r="4" spans="2:10" x14ac:dyDescent="0.25">
      <c r="B4" s="10">
        <v>1</v>
      </c>
      <c r="C4" s="11">
        <v>5</v>
      </c>
      <c r="D4" s="13">
        <f>INT(C4/$C$6*100)</f>
        <v>71</v>
      </c>
      <c r="H4" s="10">
        <v>2</v>
      </c>
      <c r="I4" s="11">
        <v>2</v>
      </c>
      <c r="J4" s="13">
        <f t="shared" ref="J4:J7" si="0">INT(I4/$I$8*100)</f>
        <v>50</v>
      </c>
    </row>
    <row r="5" spans="2:10" x14ac:dyDescent="0.25">
      <c r="B5" s="10" t="s">
        <v>26</v>
      </c>
      <c r="C5" s="11"/>
      <c r="D5" s="13"/>
      <c r="H5" s="10">
        <v>3</v>
      </c>
      <c r="I5" s="11">
        <v>1</v>
      </c>
      <c r="J5" s="13">
        <f t="shared" si="0"/>
        <v>25</v>
      </c>
    </row>
    <row r="6" spans="2:10" x14ac:dyDescent="0.25">
      <c r="B6" s="10" t="s">
        <v>27</v>
      </c>
      <c r="C6" s="11">
        <v>7</v>
      </c>
      <c r="D6" s="13"/>
      <c r="H6" s="10">
        <v>4</v>
      </c>
      <c r="I6" s="11">
        <v>0</v>
      </c>
      <c r="J6" s="13">
        <f t="shared" si="0"/>
        <v>0</v>
      </c>
    </row>
    <row r="7" spans="2:10" x14ac:dyDescent="0.25">
      <c r="H7" s="10">
        <v>5</v>
      </c>
      <c r="I7" s="11">
        <v>1</v>
      </c>
      <c r="J7" s="13">
        <f t="shared" si="0"/>
        <v>25</v>
      </c>
    </row>
    <row r="8" spans="2:10" x14ac:dyDescent="0.25">
      <c r="H8" s="10" t="s">
        <v>27</v>
      </c>
      <c r="I8" s="11">
        <v>4</v>
      </c>
      <c r="J8" s="13"/>
    </row>
  </sheetData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analysis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2015-03-22T10:26:11Z</dcterms:created>
  <dcterms:modified xsi:type="dcterms:W3CDTF">2015-03-22T10:58:08Z</dcterms:modified>
</cp:coreProperties>
</file>